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defaultThemeVersion="124226"/>
  <mc:AlternateContent xmlns:mc="http://schemas.openxmlformats.org/markup-compatibility/2006">
    <mc:Choice Requires="x15">
      <x15ac:absPath xmlns:x15ac="http://schemas.microsoft.com/office/spreadsheetml/2010/11/ac" url="C:\Users\Pavlina Vaculikova\Desktop\"/>
    </mc:Choice>
  </mc:AlternateContent>
  <xr:revisionPtr revIDLastSave="0" documentId="8_{85BC7D98-B01C-46A8-868D-B464DB3EB178}" xr6:coauthVersionLast="47" xr6:coauthVersionMax="47" xr10:uidLastSave="{00000000-0000-0000-0000-000000000000}"/>
  <bookViews>
    <workbookView xWindow="-120" yWindow="-120" windowWidth="29040" windowHeight="15720" activeTab="3" xr2:uid="{00000000-000D-0000-FFFF-FFFF00000000}"/>
  </bookViews>
  <sheets>
    <sheet name="Úvodní list" sheetId="16" r:id="rId1"/>
    <sheet name="Hlavní činnost" sheetId="9" r:id="rId2"/>
    <sheet name="Doplňková činnost" sheetId="10" r:id="rId3"/>
    <sheet name="Rekapitulace" sheetId="12" r:id="rId4"/>
    <sheet name="Pokyny" sheetId="6" r:id="rId5"/>
    <sheet name="Technické pokyny" sheetId="13" r:id="rId6"/>
    <sheet name="Základ" sheetId="17" state="hidden" r:id="rId7"/>
  </sheets>
  <definedNames>
    <definedName name="_xlnm.Print_Titles" localSheetId="2">'Doplňková činnost'!$6:$9</definedName>
    <definedName name="_xlnm.Print_Titles" localSheetId="1">'Hlavní činnost'!$6:$9</definedName>
    <definedName name="_xlnm.Print_Titles" localSheetId="3">Rekapitulace!$6:$9</definedName>
    <definedName name="_xlnm.Print_Titles" localSheetId="6">Základ!$1:$3</definedName>
    <definedName name="_xlnm.Print_Area" localSheetId="2">'Doplňková činnost'!$B$2:$AP$257</definedName>
    <definedName name="_xlnm.Print_Area" localSheetId="1">'Hlavní činnost'!$B$2:$Z$267</definedName>
    <definedName name="_xlnm.Print_Area" localSheetId="3">Rekapitulace!$B$2:$Q$264</definedName>
    <definedName name="_xlnm.Print_Area" localSheetId="5">'Technické pokyny'!$A$1:$K$87</definedName>
    <definedName name="_xlnm.Print_Area" localSheetId="0">'Úvodní list'!$A$2:$I$40</definedName>
    <definedName name="_xlnm.Print_Area" localSheetId="6">Základ!$A$1:$E$148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221" i="10" l="1"/>
  <c r="V211" i="10" s="1"/>
  <c r="V210" i="10" s="1"/>
  <c r="U221" i="10"/>
  <c r="T221" i="10"/>
  <c r="S221" i="10"/>
  <c r="R221" i="10"/>
  <c r="Q221" i="10"/>
  <c r="Q211" i="10" s="1"/>
  <c r="Q210" i="10" s="1"/>
  <c r="P221" i="10"/>
  <c r="O221" i="10"/>
  <c r="N221" i="10"/>
  <c r="M221" i="10"/>
  <c r="L221" i="10"/>
  <c r="K221" i="10"/>
  <c r="J221" i="10"/>
  <c r="I221" i="10"/>
  <c r="V212" i="10"/>
  <c r="U212" i="10"/>
  <c r="U211" i="10" s="1"/>
  <c r="U210" i="10" s="1"/>
  <c r="T212" i="10"/>
  <c r="T211" i="10" s="1"/>
  <c r="T210" i="10" s="1"/>
  <c r="S212" i="10"/>
  <c r="R212" i="10"/>
  <c r="Q212" i="10"/>
  <c r="P212" i="10"/>
  <c r="O212" i="10"/>
  <c r="O211" i="10" s="1"/>
  <c r="O210" i="10" s="1"/>
  <c r="N212" i="10"/>
  <c r="M212" i="10"/>
  <c r="L212" i="10"/>
  <c r="K212" i="10"/>
  <c r="J212" i="10"/>
  <c r="I212" i="10"/>
  <c r="S211" i="10"/>
  <c r="R211" i="10"/>
  <c r="P211" i="10"/>
  <c r="N211" i="10"/>
  <c r="N210" i="10" s="1"/>
  <c r="M211" i="10"/>
  <c r="L211" i="10"/>
  <c r="L210" i="10" s="1"/>
  <c r="K211" i="10"/>
  <c r="J211" i="10"/>
  <c r="I211" i="10"/>
  <c r="S210" i="10"/>
  <c r="R210" i="10"/>
  <c r="P210" i="10"/>
  <c r="M210" i="10"/>
  <c r="K210" i="10"/>
  <c r="J210" i="10"/>
  <c r="I210" i="10"/>
  <c r="V206" i="10"/>
  <c r="U206" i="10"/>
  <c r="T206" i="10"/>
  <c r="S206" i="10"/>
  <c r="R206" i="10"/>
  <c r="Q206" i="10"/>
  <c r="P206" i="10"/>
  <c r="O206" i="10"/>
  <c r="N206" i="10"/>
  <c r="M206" i="10"/>
  <c r="L206" i="10"/>
  <c r="K206" i="10"/>
  <c r="J206" i="10"/>
  <c r="I206" i="10"/>
  <c r="V202" i="10"/>
  <c r="U202" i="10"/>
  <c r="T202" i="10"/>
  <c r="S202" i="10"/>
  <c r="R202" i="10"/>
  <c r="Q202" i="10"/>
  <c r="P202" i="10"/>
  <c r="O202" i="10"/>
  <c r="N202" i="10"/>
  <c r="M202" i="10"/>
  <c r="L202" i="10"/>
  <c r="K202" i="10"/>
  <c r="J202" i="10"/>
  <c r="I202" i="10"/>
  <c r="V195" i="10"/>
  <c r="U195" i="10"/>
  <c r="T195" i="10"/>
  <c r="S195" i="10"/>
  <c r="S158" i="10" s="1"/>
  <c r="S157" i="10" s="1"/>
  <c r="S247" i="10" s="1"/>
  <c r="R195" i="10"/>
  <c r="Q195" i="10"/>
  <c r="P195" i="10"/>
  <c r="O195" i="10"/>
  <c r="N195" i="10"/>
  <c r="M195" i="10"/>
  <c r="L195" i="10"/>
  <c r="K195" i="10"/>
  <c r="K158" i="10" s="1"/>
  <c r="K157" i="10" s="1"/>
  <c r="J195" i="10"/>
  <c r="I195" i="10"/>
  <c r="V182" i="10"/>
  <c r="U182" i="10"/>
  <c r="T182" i="10"/>
  <c r="S182" i="10"/>
  <c r="R182" i="10"/>
  <c r="Q182" i="10"/>
  <c r="Q158" i="10" s="1"/>
  <c r="P182" i="10"/>
  <c r="O182" i="10"/>
  <c r="N182" i="10"/>
  <c r="M182" i="10"/>
  <c r="L182" i="10"/>
  <c r="K182" i="10"/>
  <c r="J182" i="10"/>
  <c r="I182" i="10"/>
  <c r="I158" i="10" s="1"/>
  <c r="I157" i="10" s="1"/>
  <c r="V160" i="10"/>
  <c r="U160" i="10"/>
  <c r="T160" i="10"/>
  <c r="T158" i="10" s="1"/>
  <c r="T157" i="10" s="1"/>
  <c r="T247" i="10" s="1"/>
  <c r="S160" i="10"/>
  <c r="R160" i="10"/>
  <c r="R158" i="10" s="1"/>
  <c r="R157" i="10" s="1"/>
  <c r="Q160" i="10"/>
  <c r="P160" i="10"/>
  <c r="P158" i="10" s="1"/>
  <c r="P157" i="10" s="1"/>
  <c r="O160" i="10"/>
  <c r="O158" i="10" s="1"/>
  <c r="N160" i="10"/>
  <c r="M160" i="10"/>
  <c r="L160" i="10"/>
  <c r="K160" i="10"/>
  <c r="J160" i="10"/>
  <c r="J158" i="10" s="1"/>
  <c r="J157" i="10" s="1"/>
  <c r="I160" i="10"/>
  <c r="V158" i="10"/>
  <c r="V157" i="10" s="1"/>
  <c r="U158" i="10"/>
  <c r="N158" i="10"/>
  <c r="M158" i="10"/>
  <c r="M157" i="10" s="1"/>
  <c r="M246" i="10" s="1"/>
  <c r="L158" i="10"/>
  <c r="L157" i="10" s="1"/>
  <c r="V153" i="10"/>
  <c r="U153" i="10"/>
  <c r="T153" i="10"/>
  <c r="S153" i="10"/>
  <c r="R153" i="10"/>
  <c r="Q153" i="10"/>
  <c r="P153" i="10"/>
  <c r="O153" i="10"/>
  <c r="N153" i="10"/>
  <c r="M153" i="10"/>
  <c r="L153" i="10"/>
  <c r="K153" i="10"/>
  <c r="J153" i="10"/>
  <c r="I153" i="10"/>
  <c r="V151" i="10"/>
  <c r="U151" i="10"/>
  <c r="T151" i="10"/>
  <c r="S151" i="10"/>
  <c r="R151" i="10"/>
  <c r="Q151" i="10"/>
  <c r="P151" i="10"/>
  <c r="O151" i="10"/>
  <c r="N151" i="10"/>
  <c r="M151" i="10"/>
  <c r="L151" i="10"/>
  <c r="K151" i="10"/>
  <c r="J151" i="10"/>
  <c r="I151" i="10"/>
  <c r="V147" i="10"/>
  <c r="U147" i="10"/>
  <c r="T147" i="10"/>
  <c r="S147" i="10"/>
  <c r="R147" i="10"/>
  <c r="Q147" i="10"/>
  <c r="P147" i="10"/>
  <c r="O147" i="10"/>
  <c r="N147" i="10"/>
  <c r="M147" i="10"/>
  <c r="L147" i="10"/>
  <c r="K147" i="10"/>
  <c r="J147" i="10"/>
  <c r="I147" i="10"/>
  <c r="V141" i="10"/>
  <c r="U141" i="10"/>
  <c r="T141" i="10"/>
  <c r="S141" i="10"/>
  <c r="R141" i="10"/>
  <c r="Q141" i="10"/>
  <c r="P141" i="10"/>
  <c r="O141" i="10"/>
  <c r="N141" i="10"/>
  <c r="M141" i="10"/>
  <c r="L141" i="10"/>
  <c r="K141" i="10"/>
  <c r="J141" i="10"/>
  <c r="I141" i="10"/>
  <c r="V133" i="10"/>
  <c r="U133" i="10"/>
  <c r="T133" i="10"/>
  <c r="S133" i="10"/>
  <c r="R133" i="10"/>
  <c r="Q133" i="10"/>
  <c r="P133" i="10"/>
  <c r="O133" i="10"/>
  <c r="N133" i="10"/>
  <c r="M133" i="10"/>
  <c r="L133" i="10"/>
  <c r="K133" i="10"/>
  <c r="J133" i="10"/>
  <c r="I133" i="10"/>
  <c r="L130" i="10"/>
  <c r="V130" i="10"/>
  <c r="U130" i="10"/>
  <c r="T130" i="10"/>
  <c r="S130" i="10"/>
  <c r="R130" i="10"/>
  <c r="Q130" i="10"/>
  <c r="P130" i="10"/>
  <c r="O130" i="10"/>
  <c r="N130" i="10"/>
  <c r="M130" i="10"/>
  <c r="K130" i="10"/>
  <c r="J130" i="10"/>
  <c r="I130" i="10"/>
  <c r="V123" i="10"/>
  <c r="U123" i="10"/>
  <c r="T123" i="10"/>
  <c r="S123" i="10"/>
  <c r="R123" i="10"/>
  <c r="Q123" i="10"/>
  <c r="P123" i="10"/>
  <c r="O123" i="10"/>
  <c r="N123" i="10"/>
  <c r="M123" i="10"/>
  <c r="L123" i="10"/>
  <c r="K123" i="10"/>
  <c r="J123" i="10"/>
  <c r="I123" i="10"/>
  <c r="V119" i="10"/>
  <c r="U119" i="10"/>
  <c r="T119" i="10"/>
  <c r="S119" i="10"/>
  <c r="R119" i="10"/>
  <c r="Q119" i="10"/>
  <c r="P119" i="10"/>
  <c r="O119" i="10"/>
  <c r="N119" i="10"/>
  <c r="M119" i="10"/>
  <c r="L119" i="10"/>
  <c r="K119" i="10"/>
  <c r="J119" i="10"/>
  <c r="I119" i="10"/>
  <c r="V112" i="10"/>
  <c r="U112" i="10"/>
  <c r="T112" i="10"/>
  <c r="S112" i="10"/>
  <c r="R112" i="10"/>
  <c r="Q112" i="10"/>
  <c r="P112" i="10"/>
  <c r="O112" i="10"/>
  <c r="N112" i="10"/>
  <c r="M112" i="10"/>
  <c r="L112" i="10"/>
  <c r="K112" i="10"/>
  <c r="J112" i="10"/>
  <c r="I112" i="10"/>
  <c r="V109" i="10"/>
  <c r="U109" i="10"/>
  <c r="T109" i="10"/>
  <c r="S109" i="10"/>
  <c r="R109" i="10"/>
  <c r="Q109" i="10"/>
  <c r="P109" i="10"/>
  <c r="O109" i="10"/>
  <c r="N109" i="10"/>
  <c r="M109" i="10"/>
  <c r="L109" i="10"/>
  <c r="K109" i="10"/>
  <c r="J109" i="10"/>
  <c r="I109" i="10"/>
  <c r="V105" i="10"/>
  <c r="U105" i="10"/>
  <c r="T105" i="10"/>
  <c r="S105" i="10"/>
  <c r="R105" i="10"/>
  <c r="Q105" i="10"/>
  <c r="P105" i="10"/>
  <c r="O105" i="10"/>
  <c r="N105" i="10"/>
  <c r="M105" i="10"/>
  <c r="L105" i="10"/>
  <c r="K105" i="10"/>
  <c r="J105" i="10"/>
  <c r="I105" i="10"/>
  <c r="V99" i="10"/>
  <c r="U99" i="10"/>
  <c r="T99" i="10"/>
  <c r="S99" i="10"/>
  <c r="R99" i="10"/>
  <c r="Q99" i="10"/>
  <c r="P99" i="10"/>
  <c r="O99" i="10"/>
  <c r="N99" i="10"/>
  <c r="M99" i="10"/>
  <c r="L99" i="10"/>
  <c r="K99" i="10"/>
  <c r="J99" i="10"/>
  <c r="I99" i="10"/>
  <c r="V67" i="10"/>
  <c r="U67" i="10"/>
  <c r="T67" i="10"/>
  <c r="S67" i="10"/>
  <c r="R67" i="10"/>
  <c r="Q67" i="10"/>
  <c r="P67" i="10"/>
  <c r="O67" i="10"/>
  <c r="N67" i="10"/>
  <c r="M67" i="10"/>
  <c r="L67" i="10"/>
  <c r="K67" i="10"/>
  <c r="J67" i="10"/>
  <c r="I67" i="10"/>
  <c r="V61" i="10"/>
  <c r="U61" i="10"/>
  <c r="T61" i="10"/>
  <c r="S61" i="10"/>
  <c r="R61" i="10"/>
  <c r="Q61" i="10"/>
  <c r="P61" i="10"/>
  <c r="O61" i="10"/>
  <c r="N61" i="10"/>
  <c r="M61" i="10"/>
  <c r="L61" i="10"/>
  <c r="K61" i="10"/>
  <c r="J61" i="10"/>
  <c r="I61" i="10"/>
  <c r="V53" i="10"/>
  <c r="U53" i="10"/>
  <c r="T53" i="10"/>
  <c r="S53" i="10"/>
  <c r="R53" i="10"/>
  <c r="Q53" i="10"/>
  <c r="P53" i="10"/>
  <c r="O53" i="10"/>
  <c r="N53" i="10"/>
  <c r="M53" i="10"/>
  <c r="L53" i="10"/>
  <c r="K53" i="10"/>
  <c r="J53" i="10"/>
  <c r="I53" i="10"/>
  <c r="V47" i="10"/>
  <c r="U47" i="10"/>
  <c r="T47" i="10"/>
  <c r="S47" i="10"/>
  <c r="R47" i="10"/>
  <c r="Q47" i="10"/>
  <c r="P47" i="10"/>
  <c r="O47" i="10"/>
  <c r="N47" i="10"/>
  <c r="M47" i="10"/>
  <c r="L47" i="10"/>
  <c r="K47" i="10"/>
  <c r="J47" i="10"/>
  <c r="I47" i="10"/>
  <c r="V42" i="10"/>
  <c r="U42" i="10"/>
  <c r="T42" i="10"/>
  <c r="S42" i="10"/>
  <c r="R42" i="10"/>
  <c r="Q42" i="10"/>
  <c r="Q11" i="10" s="1"/>
  <c r="Q10" i="10" s="1"/>
  <c r="P42" i="10"/>
  <c r="O42" i="10"/>
  <c r="N42" i="10"/>
  <c r="M42" i="10"/>
  <c r="L42" i="10"/>
  <c r="K42" i="10"/>
  <c r="J42" i="10"/>
  <c r="I42" i="10"/>
  <c r="V34" i="10"/>
  <c r="U34" i="10"/>
  <c r="T34" i="10"/>
  <c r="S34" i="10"/>
  <c r="R34" i="10"/>
  <c r="Q34" i="10"/>
  <c r="P34" i="10"/>
  <c r="P11" i="10" s="1"/>
  <c r="P10" i="10" s="1"/>
  <c r="O34" i="10"/>
  <c r="O11" i="10" s="1"/>
  <c r="O10" i="10" s="1"/>
  <c r="N34" i="10"/>
  <c r="M34" i="10"/>
  <c r="L34" i="10"/>
  <c r="K34" i="10"/>
  <c r="J34" i="10"/>
  <c r="I34" i="10"/>
  <c r="V12" i="10"/>
  <c r="V11" i="10" s="1"/>
  <c r="V10" i="10" s="1"/>
  <c r="U12" i="10"/>
  <c r="U11" i="10" s="1"/>
  <c r="U10" i="10" s="1"/>
  <c r="T12" i="10"/>
  <c r="T11" i="10" s="1"/>
  <c r="T10" i="10" s="1"/>
  <c r="S12" i="10"/>
  <c r="R12" i="10"/>
  <c r="Q12" i="10"/>
  <c r="P12" i="10"/>
  <c r="O12" i="10"/>
  <c r="N12" i="10"/>
  <c r="N11" i="10" s="1"/>
  <c r="N10" i="10" s="1"/>
  <c r="M12" i="10"/>
  <c r="M11" i="10" s="1"/>
  <c r="M10" i="10" s="1"/>
  <c r="L12" i="10"/>
  <c r="K12" i="10"/>
  <c r="K11" i="10" s="1"/>
  <c r="K10" i="10" s="1"/>
  <c r="J12" i="10"/>
  <c r="I12" i="10"/>
  <c r="S11" i="10"/>
  <c r="S10" i="10" s="1"/>
  <c r="R11" i="10"/>
  <c r="R10" i="10" s="1"/>
  <c r="J11" i="10"/>
  <c r="J10" i="10" s="1"/>
  <c r="I11" i="10"/>
  <c r="I10" i="10" s="1"/>
  <c r="N221" i="9"/>
  <c r="M221" i="9"/>
  <c r="M211" i="9" s="1"/>
  <c r="M210" i="9" s="1"/>
  <c r="L221" i="9"/>
  <c r="L211" i="9" s="1"/>
  <c r="L210" i="9" s="1"/>
  <c r="K221" i="9"/>
  <c r="J221" i="9"/>
  <c r="I221" i="9"/>
  <c r="N212" i="9"/>
  <c r="M212" i="9"/>
  <c r="L212" i="9"/>
  <c r="K212" i="9"/>
  <c r="K211" i="9" s="1"/>
  <c r="K210" i="9" s="1"/>
  <c r="J212" i="9"/>
  <c r="J211" i="9" s="1"/>
  <c r="J210" i="9" s="1"/>
  <c r="I212" i="9"/>
  <c r="N211" i="9"/>
  <c r="I211" i="9"/>
  <c r="I210" i="9" s="1"/>
  <c r="N210" i="9"/>
  <c r="N206" i="9"/>
  <c r="M206" i="9"/>
  <c r="L206" i="9"/>
  <c r="K206" i="9"/>
  <c r="J206" i="9"/>
  <c r="I206" i="9"/>
  <c r="N202" i="9"/>
  <c r="M202" i="9"/>
  <c r="L202" i="9"/>
  <c r="K202" i="9"/>
  <c r="J202" i="9"/>
  <c r="I202" i="9"/>
  <c r="N195" i="9"/>
  <c r="N158" i="9" s="1"/>
  <c r="N157" i="9" s="1"/>
  <c r="M195" i="9"/>
  <c r="L195" i="9"/>
  <c r="K195" i="9"/>
  <c r="J195" i="9"/>
  <c r="I195" i="9"/>
  <c r="N182" i="9"/>
  <c r="M182" i="9"/>
  <c r="M158" i="9" s="1"/>
  <c r="M157" i="9" s="1"/>
  <c r="L182" i="9"/>
  <c r="L158" i="9" s="1"/>
  <c r="K182" i="9"/>
  <c r="J182" i="9"/>
  <c r="I182" i="9"/>
  <c r="N160" i="9"/>
  <c r="M160" i="9"/>
  <c r="L160" i="9"/>
  <c r="K160" i="9"/>
  <c r="K158" i="9" s="1"/>
  <c r="K157" i="9" s="1"/>
  <c r="J160" i="9"/>
  <c r="J158" i="9" s="1"/>
  <c r="I160" i="9"/>
  <c r="I158" i="9"/>
  <c r="K153" i="9"/>
  <c r="N153" i="9"/>
  <c r="M153" i="9"/>
  <c r="L153" i="9"/>
  <c r="J153" i="9"/>
  <c r="I153" i="9"/>
  <c r="N151" i="9"/>
  <c r="M151" i="9"/>
  <c r="L151" i="9"/>
  <c r="K151" i="9"/>
  <c r="J151" i="9"/>
  <c r="I151" i="9"/>
  <c r="N147" i="9"/>
  <c r="M147" i="9"/>
  <c r="L147" i="9"/>
  <c r="K147" i="9"/>
  <c r="J147" i="9"/>
  <c r="I147" i="9"/>
  <c r="N141" i="9"/>
  <c r="M141" i="9"/>
  <c r="L141" i="9"/>
  <c r="K141" i="9"/>
  <c r="J141" i="9"/>
  <c r="I141" i="9"/>
  <c r="J133" i="9"/>
  <c r="N133" i="9"/>
  <c r="M133" i="9"/>
  <c r="L133" i="9"/>
  <c r="K133" i="9"/>
  <c r="K11" i="9" s="1"/>
  <c r="I133" i="9"/>
  <c r="N130" i="9"/>
  <c r="M130" i="9"/>
  <c r="L130" i="9"/>
  <c r="K130" i="9"/>
  <c r="J130" i="9"/>
  <c r="I130" i="9"/>
  <c r="N123" i="9"/>
  <c r="M123" i="9"/>
  <c r="L123" i="9"/>
  <c r="K123" i="9"/>
  <c r="J123" i="9"/>
  <c r="I123" i="9"/>
  <c r="N119" i="9"/>
  <c r="M119" i="9"/>
  <c r="L119" i="9"/>
  <c r="K119" i="9"/>
  <c r="J119" i="9"/>
  <c r="I119" i="9"/>
  <c r="N112" i="9"/>
  <c r="M112" i="9"/>
  <c r="L112" i="9"/>
  <c r="K112" i="9"/>
  <c r="J112" i="9"/>
  <c r="I112" i="9"/>
  <c r="N109" i="9"/>
  <c r="M109" i="9"/>
  <c r="L109" i="9"/>
  <c r="K109" i="9"/>
  <c r="J109" i="9"/>
  <c r="I109" i="9"/>
  <c r="N105" i="9"/>
  <c r="M105" i="9"/>
  <c r="L105" i="9"/>
  <c r="K105" i="9"/>
  <c r="J105" i="9"/>
  <c r="I105" i="9"/>
  <c r="N99" i="9"/>
  <c r="M99" i="9"/>
  <c r="L99" i="9"/>
  <c r="K99" i="9"/>
  <c r="J99" i="9"/>
  <c r="I99" i="9"/>
  <c r="N67" i="9"/>
  <c r="M67" i="9"/>
  <c r="L67" i="9"/>
  <c r="K67" i="9"/>
  <c r="J67" i="9"/>
  <c r="I67" i="9"/>
  <c r="J61" i="9"/>
  <c r="N61" i="9"/>
  <c r="M61" i="9"/>
  <c r="L61" i="9"/>
  <c r="K61" i="9"/>
  <c r="I61" i="9"/>
  <c r="N53" i="9"/>
  <c r="M53" i="9"/>
  <c r="L53" i="9"/>
  <c r="K53" i="9"/>
  <c r="J53" i="9"/>
  <c r="I53" i="9"/>
  <c r="L47" i="9"/>
  <c r="N47" i="9"/>
  <c r="M47" i="9"/>
  <c r="K47" i="9"/>
  <c r="J47" i="9"/>
  <c r="I47" i="9"/>
  <c r="N42" i="9"/>
  <c r="J42" i="9"/>
  <c r="I42" i="9"/>
  <c r="M42" i="9"/>
  <c r="L42" i="9"/>
  <c r="K42" i="9"/>
  <c r="N34" i="9"/>
  <c r="J34" i="9"/>
  <c r="M34" i="9"/>
  <c r="L34" i="9"/>
  <c r="K34" i="9"/>
  <c r="I34" i="9"/>
  <c r="N12" i="9"/>
  <c r="M12" i="9"/>
  <c r="M11" i="9" s="1"/>
  <c r="M10" i="9" s="1"/>
  <c r="L12" i="9"/>
  <c r="K12" i="9"/>
  <c r="J12" i="9"/>
  <c r="I12" i="9"/>
  <c r="N157" i="10" l="1"/>
  <c r="N246" i="10" s="1"/>
  <c r="O157" i="10"/>
  <c r="O247" i="10" s="1"/>
  <c r="I246" i="10"/>
  <c r="Q157" i="10"/>
  <c r="Q246" i="10" s="1"/>
  <c r="K247" i="10"/>
  <c r="P247" i="10"/>
  <c r="U157" i="10"/>
  <c r="U246" i="10" s="1"/>
  <c r="V246" i="10"/>
  <c r="M247" i="9"/>
  <c r="J157" i="9"/>
  <c r="L157" i="9"/>
  <c r="J246" i="10"/>
  <c r="R246" i="10"/>
  <c r="I11" i="9"/>
  <c r="I10" i="9" s="1"/>
  <c r="I247" i="9" s="1"/>
  <c r="L11" i="9"/>
  <c r="L10" i="9" s="1"/>
  <c r="I157" i="9"/>
  <c r="K10" i="9"/>
  <c r="K246" i="9" s="1"/>
  <c r="J11" i="9"/>
  <c r="J10" i="9" s="1"/>
  <c r="N11" i="9"/>
  <c r="N10" i="9" s="1"/>
  <c r="L11" i="10"/>
  <c r="L10" i="10" s="1"/>
  <c r="L247" i="10" s="1"/>
  <c r="K246" i="10"/>
  <c r="O246" i="10"/>
  <c r="S246" i="10"/>
  <c r="I247" i="10"/>
  <c r="M247" i="10"/>
  <c r="U247" i="10"/>
  <c r="P246" i="10"/>
  <c r="T246" i="10"/>
  <c r="J247" i="10"/>
  <c r="N247" i="10"/>
  <c r="R247" i="10"/>
  <c r="V247" i="10"/>
  <c r="J247" i="9"/>
  <c r="J246" i="9"/>
  <c r="L246" i="9"/>
  <c r="L247" i="9"/>
  <c r="N247" i="9"/>
  <c r="N246" i="9"/>
  <c r="M246" i="9"/>
  <c r="K247" i="9" l="1"/>
  <c r="L246" i="10"/>
  <c r="Q247" i="10"/>
  <c r="I246" i="9"/>
  <c r="Q235" i="12"/>
  <c r="P235" i="12"/>
  <c r="O235" i="12"/>
  <c r="N235" i="12"/>
  <c r="C235" i="12"/>
  <c r="D235" i="12"/>
  <c r="W235" i="10"/>
  <c r="K235" i="12" s="1"/>
  <c r="G235" i="10"/>
  <c r="I235" i="12" s="1"/>
  <c r="O235" i="9"/>
  <c r="G235" i="9"/>
  <c r="H235" i="12" s="1"/>
  <c r="AN235" i="10" l="1"/>
  <c r="M235" i="12" s="1"/>
  <c r="J235" i="12"/>
  <c r="X235" i="9"/>
  <c r="L235" i="12" s="1"/>
  <c r="H9" i="12"/>
  <c r="N253" i="12"/>
  <c r="G252" i="9" l="1"/>
  <c r="Q239" i="12" l="1"/>
  <c r="P239" i="12"/>
  <c r="O239" i="12"/>
  <c r="N239" i="12"/>
  <c r="W239" i="10"/>
  <c r="G239" i="10"/>
  <c r="I239" i="12" s="1"/>
  <c r="D239" i="10"/>
  <c r="O239" i="9"/>
  <c r="G239" i="9"/>
  <c r="H239" i="12" s="1"/>
  <c r="AN239" i="10" l="1"/>
  <c r="M239" i="12" s="1"/>
  <c r="X239" i="9"/>
  <c r="L239" i="12" s="1"/>
  <c r="K239" i="12"/>
  <c r="J239" i="12"/>
  <c r="P252" i="12"/>
  <c r="N252" i="12"/>
  <c r="H252" i="12"/>
  <c r="O252" i="9"/>
  <c r="X252" i="9" s="1"/>
  <c r="J252" i="12" l="1"/>
  <c r="L252" i="12"/>
  <c r="D6" i="16"/>
  <c r="P256" i="12" l="1"/>
  <c r="P255" i="12"/>
  <c r="P254" i="12"/>
  <c r="P253" i="12"/>
  <c r="N256" i="12"/>
  <c r="N255" i="12"/>
  <c r="N254" i="12"/>
  <c r="G255" i="9"/>
  <c r="H255" i="12" s="1"/>
  <c r="O255" i="9"/>
  <c r="O254" i="9"/>
  <c r="O253" i="9"/>
  <c r="X255" i="9" l="1"/>
  <c r="L255" i="12" s="1"/>
  <c r="J255" i="12"/>
  <c r="J253" i="12"/>
  <c r="J254" i="12"/>
  <c r="B5" i="12"/>
  <c r="B5" i="10"/>
  <c r="B5" i="9"/>
  <c r="D238" i="10" l="1"/>
  <c r="G256" i="9"/>
  <c r="H256" i="12" s="1"/>
  <c r="G254" i="9"/>
  <c r="G253" i="9"/>
  <c r="H253" i="12" l="1"/>
  <c r="X253" i="9"/>
  <c r="L253" i="12" s="1"/>
  <c r="H254" i="12"/>
  <c r="X254" i="9"/>
  <c r="L254" i="12" s="1"/>
  <c r="C264" i="9"/>
  <c r="C262" i="9"/>
  <c r="V3" i="9"/>
  <c r="D5" i="16" l="1"/>
  <c r="E4" i="9"/>
  <c r="E4" i="10" s="1"/>
  <c r="D7" i="16"/>
  <c r="D8" i="16"/>
  <c r="N55" i="12" l="1"/>
  <c r="G52" i="10"/>
  <c r="G51" i="10"/>
  <c r="G50" i="10"/>
  <c r="G49" i="10"/>
  <c r="G48" i="10"/>
  <c r="G46" i="10"/>
  <c r="G45" i="10"/>
  <c r="G44" i="10"/>
  <c r="G43" i="10"/>
  <c r="G41" i="10"/>
  <c r="G40" i="10"/>
  <c r="G39" i="10"/>
  <c r="G38" i="10"/>
  <c r="G37" i="10"/>
  <c r="G36" i="10"/>
  <c r="G35" i="10"/>
  <c r="G33" i="10"/>
  <c r="G32" i="10"/>
  <c r="G31" i="10"/>
  <c r="G30" i="10"/>
  <c r="G29" i="10"/>
  <c r="G28" i="10"/>
  <c r="G27" i="10"/>
  <c r="G26" i="10"/>
  <c r="G25" i="10"/>
  <c r="G24" i="10"/>
  <c r="G23" i="10"/>
  <c r="G22" i="10"/>
  <c r="G21" i="10"/>
  <c r="G20" i="10"/>
  <c r="G19" i="10"/>
  <c r="G18" i="10"/>
  <c r="G17" i="10"/>
  <c r="G16" i="10"/>
  <c r="G15" i="10"/>
  <c r="G14" i="10"/>
  <c r="G13" i="10"/>
  <c r="G60" i="10"/>
  <c r="G59" i="10"/>
  <c r="G58" i="10"/>
  <c r="G57" i="10"/>
  <c r="G55" i="10"/>
  <c r="G54" i="10"/>
  <c r="G66" i="10"/>
  <c r="G65" i="10"/>
  <c r="G64" i="10"/>
  <c r="G63" i="10"/>
  <c r="G62" i="10"/>
  <c r="H221" i="10"/>
  <c r="H212" i="10"/>
  <c r="H211" i="10" s="1"/>
  <c r="H210" i="10" s="1"/>
  <c r="H141" i="10"/>
  <c r="G68" i="10"/>
  <c r="G69" i="10"/>
  <c r="G70" i="10"/>
  <c r="G71" i="10"/>
  <c r="G72" i="10"/>
  <c r="G73" i="10"/>
  <c r="G74" i="10"/>
  <c r="G75" i="10"/>
  <c r="G76" i="10"/>
  <c r="G77" i="10"/>
  <c r="G78" i="10"/>
  <c r="G79" i="10"/>
  <c r="G80" i="10"/>
  <c r="G81" i="10"/>
  <c r="G82" i="10"/>
  <c r="G83" i="10"/>
  <c r="G84" i="10"/>
  <c r="G85" i="10"/>
  <c r="G86" i="10"/>
  <c r="G87" i="10"/>
  <c r="G88" i="10"/>
  <c r="G89" i="10"/>
  <c r="G90" i="10"/>
  <c r="G91" i="10"/>
  <c r="G92" i="10"/>
  <c r="G93" i="10"/>
  <c r="G94" i="10"/>
  <c r="G95" i="10"/>
  <c r="G96" i="10"/>
  <c r="G97" i="10"/>
  <c r="G98" i="10"/>
  <c r="G12" i="10" l="1"/>
  <c r="H119" i="9"/>
  <c r="AL3" i="10"/>
  <c r="H141" i="9"/>
  <c r="H133" i="9"/>
  <c r="H130" i="9"/>
  <c r="C263" i="12" l="1"/>
  <c r="C256" i="10"/>
  <c r="Y53" i="9"/>
  <c r="G209" i="9"/>
  <c r="G208" i="9"/>
  <c r="G207" i="9"/>
  <c r="H206" i="9"/>
  <c r="H47" i="9"/>
  <c r="G206" i="9" l="1"/>
  <c r="P242" i="12" l="1"/>
  <c r="D237" i="10"/>
  <c r="D236" i="10"/>
  <c r="C238" i="10"/>
  <c r="C237" i="10"/>
  <c r="C236" i="10"/>
  <c r="Q238" i="12"/>
  <c r="P238" i="12"/>
  <c r="O238" i="12"/>
  <c r="N238" i="12"/>
  <c r="D238" i="12"/>
  <c r="C238" i="12"/>
  <c r="Q237" i="12"/>
  <c r="P237" i="12"/>
  <c r="O237" i="12"/>
  <c r="N237" i="12"/>
  <c r="D237" i="12"/>
  <c r="C237" i="12"/>
  <c r="W238" i="10"/>
  <c r="G238" i="10"/>
  <c r="I238" i="12" s="1"/>
  <c r="W237" i="10"/>
  <c r="G237" i="10"/>
  <c r="I237" i="12" s="1"/>
  <c r="O238" i="9"/>
  <c r="G238" i="9"/>
  <c r="H238" i="12" s="1"/>
  <c r="O237" i="9"/>
  <c r="G237" i="9"/>
  <c r="H237" i="12" s="1"/>
  <c r="X238" i="9" l="1"/>
  <c r="K237" i="12"/>
  <c r="AN237" i="10"/>
  <c r="M237" i="12" s="1"/>
  <c r="K238" i="12"/>
  <c r="AN238" i="10"/>
  <c r="M238" i="12" s="1"/>
  <c r="X237" i="9"/>
  <c r="L237" i="12" s="1"/>
  <c r="L238" i="12"/>
  <c r="J238" i="12"/>
  <c r="J237" i="12"/>
  <c r="O32" i="9"/>
  <c r="V221" i="9"/>
  <c r="V212" i="9"/>
  <c r="V206" i="9"/>
  <c r="V202" i="9"/>
  <c r="V195" i="9"/>
  <c r="V182" i="9"/>
  <c r="V160" i="9"/>
  <c r="V153" i="9"/>
  <c r="V151" i="9"/>
  <c r="V147" i="9"/>
  <c r="V141" i="9"/>
  <c r="V133" i="9"/>
  <c r="V130" i="9"/>
  <c r="V123" i="9"/>
  <c r="V119" i="9"/>
  <c r="V112" i="9"/>
  <c r="V109" i="9"/>
  <c r="V105" i="9"/>
  <c r="V99" i="9"/>
  <c r="V67" i="9"/>
  <c r="V61" i="9"/>
  <c r="V53" i="9"/>
  <c r="V47" i="9"/>
  <c r="V42" i="9"/>
  <c r="V34" i="9"/>
  <c r="V12" i="9"/>
  <c r="O28" i="9"/>
  <c r="O29" i="9"/>
  <c r="O27" i="9"/>
  <c r="V11" i="9" l="1"/>
  <c r="V10" i="9" s="1"/>
  <c r="V158" i="9"/>
  <c r="V211" i="9"/>
  <c r="V210" i="9" s="1"/>
  <c r="V157" i="9" s="1"/>
  <c r="D236" i="12"/>
  <c r="D234" i="12"/>
  <c r="D233" i="12"/>
  <c r="C236" i="12"/>
  <c r="C234" i="12"/>
  <c r="C233" i="12"/>
  <c r="V247" i="9" l="1"/>
  <c r="V246" i="9"/>
  <c r="G229" i="10" l="1"/>
  <c r="G13" i="9"/>
  <c r="Q236" i="12" l="1"/>
  <c r="P236" i="12"/>
  <c r="O236" i="12"/>
  <c r="N236" i="12"/>
  <c r="Q234" i="12"/>
  <c r="P234" i="12"/>
  <c r="O234" i="12"/>
  <c r="N234" i="12"/>
  <c r="Q233" i="12"/>
  <c r="P233" i="12"/>
  <c r="O233" i="12"/>
  <c r="N233" i="12"/>
  <c r="N240" i="12"/>
  <c r="O240" i="12"/>
  <c r="P240" i="12"/>
  <c r="Q240" i="12"/>
  <c r="W236" i="10"/>
  <c r="G236" i="10"/>
  <c r="I236" i="12" s="1"/>
  <c r="W234" i="10"/>
  <c r="G234" i="10"/>
  <c r="I234" i="12" s="1"/>
  <c r="W233" i="10"/>
  <c r="G233" i="10"/>
  <c r="I233" i="12" s="1"/>
  <c r="K233" i="12" l="1"/>
  <c r="AN233" i="10"/>
  <c r="M233" i="12" s="1"/>
  <c r="K234" i="12"/>
  <c r="AN234" i="10"/>
  <c r="M234" i="12" s="1"/>
  <c r="AN236" i="10"/>
  <c r="M236" i="12" s="1"/>
  <c r="K236" i="12"/>
  <c r="O236" i="9"/>
  <c r="G236" i="9"/>
  <c r="H236" i="12" s="1"/>
  <c r="O234" i="9"/>
  <c r="G234" i="9"/>
  <c r="H234" i="12" s="1"/>
  <c r="O233" i="9"/>
  <c r="G233" i="9"/>
  <c r="H233" i="12" s="1"/>
  <c r="H221" i="9"/>
  <c r="X233" i="9" l="1"/>
  <c r="X234" i="9"/>
  <c r="L234" i="12" s="1"/>
  <c r="X236" i="9"/>
  <c r="J233" i="12"/>
  <c r="L233" i="12"/>
  <c r="J236" i="12"/>
  <c r="L236" i="12"/>
  <c r="J234" i="12"/>
  <c r="H99" i="9"/>
  <c r="H67" i="9"/>
  <c r="G248" i="10"/>
  <c r="G245" i="10"/>
  <c r="G244" i="10"/>
  <c r="G243" i="10"/>
  <c r="G242" i="10"/>
  <c r="G241" i="10"/>
  <c r="G240" i="10"/>
  <c r="I240" i="12" s="1"/>
  <c r="G232" i="10"/>
  <c r="G231" i="10"/>
  <c r="G230" i="10"/>
  <c r="G228" i="10"/>
  <c r="G227" i="10"/>
  <c r="G226" i="10"/>
  <c r="G225" i="10"/>
  <c r="G224" i="10"/>
  <c r="G223" i="10"/>
  <c r="G222" i="10"/>
  <c r="G220" i="10"/>
  <c r="G219" i="10"/>
  <c r="G218" i="10"/>
  <c r="G217" i="10"/>
  <c r="G216" i="10"/>
  <c r="G215" i="10"/>
  <c r="G214" i="10"/>
  <c r="G213" i="10"/>
  <c r="G209" i="10"/>
  <c r="G208" i="10"/>
  <c r="G207" i="10"/>
  <c r="G205" i="10"/>
  <c r="G204" i="10"/>
  <c r="G203" i="10"/>
  <c r="G201" i="10"/>
  <c r="G200" i="10"/>
  <c r="G199" i="10"/>
  <c r="G198" i="10"/>
  <c r="G197" i="10"/>
  <c r="G196" i="10"/>
  <c r="G194" i="10"/>
  <c r="G193" i="10"/>
  <c r="G192" i="10"/>
  <c r="G191" i="10"/>
  <c r="G190" i="10"/>
  <c r="G189" i="10"/>
  <c r="G188" i="10"/>
  <c r="G187" i="10"/>
  <c r="G186" i="10"/>
  <c r="G185" i="10"/>
  <c r="G184" i="10"/>
  <c r="G183" i="10"/>
  <c r="G181" i="10"/>
  <c r="G180" i="10"/>
  <c r="G179" i="10"/>
  <c r="G178" i="10"/>
  <c r="G177" i="10"/>
  <c r="G176" i="10"/>
  <c r="G175" i="10"/>
  <c r="G174" i="10"/>
  <c r="G173" i="10"/>
  <c r="G172" i="10"/>
  <c r="G171" i="10"/>
  <c r="G170" i="10"/>
  <c r="G169" i="10"/>
  <c r="G168" i="10"/>
  <c r="G167" i="10"/>
  <c r="G166" i="10"/>
  <c r="G165" i="10"/>
  <c r="G164" i="10"/>
  <c r="G163" i="10"/>
  <c r="G162" i="10"/>
  <c r="G161" i="10"/>
  <c r="G159" i="10"/>
  <c r="G155" i="10"/>
  <c r="G154" i="10"/>
  <c r="G152" i="10"/>
  <c r="G151" i="10" s="1"/>
  <c r="G150" i="10"/>
  <c r="G149" i="10"/>
  <c r="G148" i="10"/>
  <c r="G146" i="10"/>
  <c r="G144" i="10"/>
  <c r="G143" i="10"/>
  <c r="G142" i="10"/>
  <c r="G140" i="10"/>
  <c r="G139" i="10"/>
  <c r="G138" i="10"/>
  <c r="G137" i="10"/>
  <c r="G136" i="10"/>
  <c r="G135" i="10"/>
  <c r="G134" i="10"/>
  <c r="G132" i="10"/>
  <c r="G131" i="10"/>
  <c r="G129" i="10"/>
  <c r="G128" i="10"/>
  <c r="G127" i="10"/>
  <c r="G126" i="10"/>
  <c r="G125" i="10"/>
  <c r="G124" i="10"/>
  <c r="G122" i="10"/>
  <c r="G121" i="10"/>
  <c r="G120" i="10"/>
  <c r="G118" i="10"/>
  <c r="G117" i="10"/>
  <c r="G116" i="10"/>
  <c r="G115" i="10"/>
  <c r="G114" i="10"/>
  <c r="G113" i="10"/>
  <c r="G111" i="10"/>
  <c r="G110" i="10"/>
  <c r="G108" i="10"/>
  <c r="G107" i="10"/>
  <c r="G106" i="10"/>
  <c r="G104" i="10"/>
  <c r="G103" i="10"/>
  <c r="G102" i="10"/>
  <c r="G101" i="10"/>
  <c r="G100" i="10"/>
  <c r="G112" i="10" l="1"/>
  <c r="G182" i="10"/>
  <c r="G195" i="10"/>
  <c r="G119" i="10"/>
  <c r="G206" i="10"/>
  <c r="G153" i="10"/>
  <c r="G34" i="10"/>
  <c r="G53" i="10"/>
  <c r="G67" i="10"/>
  <c r="G105" i="10"/>
  <c r="G202" i="10"/>
  <c r="G130" i="10"/>
  <c r="G141" i="10"/>
  <c r="G147" i="10"/>
  <c r="G160" i="10"/>
  <c r="G212" i="10"/>
  <c r="G221" i="10"/>
  <c r="G42" i="10"/>
  <c r="G47" i="10"/>
  <c r="G61" i="10"/>
  <c r="G99" i="10"/>
  <c r="G109" i="10"/>
  <c r="G123" i="10"/>
  <c r="G133" i="10"/>
  <c r="G158" i="10" l="1"/>
  <c r="G211" i="10"/>
  <c r="G210" i="10" s="1"/>
  <c r="G11" i="10"/>
  <c r="G10" i="10" s="1"/>
  <c r="H12" i="10"/>
  <c r="H42" i="10"/>
  <c r="H47" i="10"/>
  <c r="H53" i="10"/>
  <c r="H61" i="10"/>
  <c r="H67" i="10"/>
  <c r="H99" i="10"/>
  <c r="H105" i="10"/>
  <c r="H109" i="10"/>
  <c r="H112" i="10"/>
  <c r="H119" i="10"/>
  <c r="H123" i="10"/>
  <c r="H130" i="10"/>
  <c r="H133" i="10"/>
  <c r="H147" i="10"/>
  <c r="H151" i="10"/>
  <c r="H153" i="10"/>
  <c r="H160" i="10"/>
  <c r="H182" i="10"/>
  <c r="H195" i="10"/>
  <c r="H202" i="10"/>
  <c r="H206" i="10"/>
  <c r="H158" i="10" l="1"/>
  <c r="H157" i="10" s="1"/>
  <c r="G157" i="10"/>
  <c r="G247" i="10" s="1"/>
  <c r="G246" i="10" l="1"/>
  <c r="H212" i="9"/>
  <c r="H211" i="9" s="1"/>
  <c r="H210" i="9" s="1"/>
  <c r="H195" i="9"/>
  <c r="H182" i="9"/>
  <c r="H153" i="9"/>
  <c r="H123" i="9"/>
  <c r="H112" i="9"/>
  <c r="H109" i="9"/>
  <c r="H105" i="9"/>
  <c r="H42" i="9"/>
  <c r="H12" i="9"/>
  <c r="H34" i="9"/>
  <c r="H53" i="9"/>
  <c r="H61" i="9"/>
  <c r="H147" i="9"/>
  <c r="H151" i="9"/>
  <c r="H202" i="9"/>
  <c r="H11" i="9" l="1"/>
  <c r="H10" i="9" s="1"/>
  <c r="E4" i="12" l="1"/>
  <c r="D242" i="12" l="1"/>
  <c r="D242" i="10"/>
  <c r="P251" i="12"/>
  <c r="P250" i="12"/>
  <c r="P249" i="12"/>
  <c r="Q248" i="12"/>
  <c r="P248" i="12"/>
  <c r="Q245" i="12"/>
  <c r="P245" i="12"/>
  <c r="Q244" i="12"/>
  <c r="P244" i="12"/>
  <c r="Q243" i="12"/>
  <c r="P243" i="12"/>
  <c r="Q242" i="12"/>
  <c r="Q241" i="12"/>
  <c r="P241" i="12"/>
  <c r="Q232" i="12"/>
  <c r="P232" i="12"/>
  <c r="Q231" i="12"/>
  <c r="P231" i="12"/>
  <c r="Q230" i="12"/>
  <c r="P230" i="12"/>
  <c r="Q229" i="12"/>
  <c r="P229" i="12"/>
  <c r="Q228" i="12"/>
  <c r="P228" i="12"/>
  <c r="Q227" i="12"/>
  <c r="P227" i="12"/>
  <c r="Q226" i="12"/>
  <c r="P226" i="12"/>
  <c r="Q225" i="12"/>
  <c r="P225" i="12"/>
  <c r="Q224" i="12"/>
  <c r="P224" i="12"/>
  <c r="Q223" i="12"/>
  <c r="P223" i="12"/>
  <c r="Q222" i="12"/>
  <c r="P222" i="12"/>
  <c r="Q220" i="12"/>
  <c r="P220" i="12"/>
  <c r="Q219" i="12"/>
  <c r="P219" i="12"/>
  <c r="Q218" i="12"/>
  <c r="P218" i="12"/>
  <c r="Q217" i="12"/>
  <c r="P217" i="12"/>
  <c r="Q216" i="12"/>
  <c r="P216" i="12"/>
  <c r="Q215" i="12"/>
  <c r="P215" i="12"/>
  <c r="Q214" i="12"/>
  <c r="P214" i="12"/>
  <c r="Q213" i="12"/>
  <c r="P213" i="12"/>
  <c r="Q209" i="12"/>
  <c r="P209" i="12"/>
  <c r="Q208" i="12"/>
  <c r="P208" i="12"/>
  <c r="Q207" i="12"/>
  <c r="P207" i="12"/>
  <c r="Q205" i="12"/>
  <c r="P205" i="12"/>
  <c r="Q204" i="12"/>
  <c r="P204" i="12"/>
  <c r="Q203" i="12"/>
  <c r="P203" i="12"/>
  <c r="Q201" i="12"/>
  <c r="P201" i="12"/>
  <c r="Q200" i="12"/>
  <c r="P200" i="12"/>
  <c r="Q199" i="12"/>
  <c r="P199" i="12"/>
  <c r="Q198" i="12"/>
  <c r="P198" i="12"/>
  <c r="Q197" i="12"/>
  <c r="P197" i="12"/>
  <c r="Q196" i="12"/>
  <c r="P196" i="12"/>
  <c r="Q194" i="12"/>
  <c r="P194" i="12"/>
  <c r="Q193" i="12"/>
  <c r="P193" i="12"/>
  <c r="Q192" i="12"/>
  <c r="P192" i="12"/>
  <c r="Q191" i="12"/>
  <c r="P191" i="12"/>
  <c r="Q190" i="12"/>
  <c r="P190" i="12"/>
  <c r="Q189" i="12"/>
  <c r="P189" i="12"/>
  <c r="Q188" i="12"/>
  <c r="P188" i="12"/>
  <c r="Q187" i="12"/>
  <c r="P187" i="12"/>
  <c r="Q186" i="12"/>
  <c r="P186" i="12"/>
  <c r="Q185" i="12"/>
  <c r="P185" i="12"/>
  <c r="Q184" i="12"/>
  <c r="P184" i="12"/>
  <c r="Q183" i="12"/>
  <c r="P183" i="12"/>
  <c r="Q182" i="12"/>
  <c r="P182" i="12"/>
  <c r="Q181" i="12"/>
  <c r="P181" i="12"/>
  <c r="Q180" i="12"/>
  <c r="P180" i="12"/>
  <c r="Q179" i="12"/>
  <c r="P179" i="12"/>
  <c r="Q178" i="12"/>
  <c r="P178" i="12"/>
  <c r="Q177" i="12"/>
  <c r="P177" i="12"/>
  <c r="Q176" i="12"/>
  <c r="P176" i="12"/>
  <c r="Q175" i="12"/>
  <c r="P175" i="12"/>
  <c r="Q174" i="12"/>
  <c r="P174" i="12"/>
  <c r="Q173" i="12"/>
  <c r="P173" i="12"/>
  <c r="Q172" i="12"/>
  <c r="P172" i="12"/>
  <c r="Q171" i="12"/>
  <c r="P171" i="12"/>
  <c r="Q170" i="12"/>
  <c r="P170" i="12"/>
  <c r="Q169" i="12"/>
  <c r="P169" i="12"/>
  <c r="Q168" i="12"/>
  <c r="P168" i="12"/>
  <c r="Q167" i="12"/>
  <c r="P167" i="12"/>
  <c r="Q166" i="12"/>
  <c r="P166" i="12"/>
  <c r="Q165" i="12"/>
  <c r="P165" i="12"/>
  <c r="Q164" i="12"/>
  <c r="P164" i="12"/>
  <c r="Q163" i="12"/>
  <c r="P163" i="12"/>
  <c r="Q162" i="12"/>
  <c r="P162" i="12"/>
  <c r="Q161" i="12"/>
  <c r="P161" i="12"/>
  <c r="Q159" i="12"/>
  <c r="P159" i="12"/>
  <c r="Q155" i="12"/>
  <c r="P155" i="12"/>
  <c r="Q154" i="12"/>
  <c r="P154" i="12"/>
  <c r="Q152" i="12"/>
  <c r="P152" i="12"/>
  <c r="Q150" i="12"/>
  <c r="P150" i="12"/>
  <c r="Q149" i="12"/>
  <c r="P149" i="12"/>
  <c r="Q148" i="12"/>
  <c r="P148" i="12"/>
  <c r="Q146" i="12"/>
  <c r="P146" i="12"/>
  <c r="Q145" i="12"/>
  <c r="P145" i="12"/>
  <c r="Q144" i="12"/>
  <c r="P144" i="12"/>
  <c r="Q143" i="12"/>
  <c r="P143" i="12"/>
  <c r="Q142" i="12"/>
  <c r="P142" i="12"/>
  <c r="Q140" i="12"/>
  <c r="P140" i="12"/>
  <c r="Q139" i="12"/>
  <c r="P139" i="12"/>
  <c r="Q138" i="12"/>
  <c r="P138" i="12"/>
  <c r="Q137" i="12"/>
  <c r="P137" i="12"/>
  <c r="Q136" i="12"/>
  <c r="P136" i="12"/>
  <c r="Q135" i="12"/>
  <c r="P135" i="12"/>
  <c r="Q134" i="12"/>
  <c r="P134" i="12"/>
  <c r="Q133" i="12"/>
  <c r="P133" i="12"/>
  <c r="Q132" i="12"/>
  <c r="P132" i="12"/>
  <c r="Q131" i="12"/>
  <c r="P131" i="12"/>
  <c r="Q130" i="12"/>
  <c r="P130" i="12"/>
  <c r="Q129" i="12"/>
  <c r="P129" i="12"/>
  <c r="Q128" i="12"/>
  <c r="P128" i="12"/>
  <c r="Q127" i="12"/>
  <c r="P127" i="12"/>
  <c r="Q126" i="12"/>
  <c r="P126" i="12"/>
  <c r="Q125" i="12"/>
  <c r="P125" i="12"/>
  <c r="Q124" i="12"/>
  <c r="P124" i="12"/>
  <c r="Q123" i="12"/>
  <c r="P123" i="12"/>
  <c r="Q122" i="12"/>
  <c r="P122" i="12"/>
  <c r="Q121" i="12"/>
  <c r="P121" i="12"/>
  <c r="Q120" i="12"/>
  <c r="P120" i="12"/>
  <c r="Q119" i="12"/>
  <c r="P119" i="12"/>
  <c r="Q118" i="12"/>
  <c r="P118" i="12"/>
  <c r="Q117" i="12"/>
  <c r="P117" i="12"/>
  <c r="Q116" i="12"/>
  <c r="P116" i="12"/>
  <c r="Q115" i="12"/>
  <c r="P115" i="12"/>
  <c r="Q114" i="12"/>
  <c r="P114" i="12"/>
  <c r="Q113" i="12"/>
  <c r="P113" i="12"/>
  <c r="Q112" i="12"/>
  <c r="P112" i="12"/>
  <c r="Q111" i="12"/>
  <c r="P111" i="12"/>
  <c r="Q110" i="12"/>
  <c r="P110" i="12"/>
  <c r="Q109" i="12"/>
  <c r="P109" i="12"/>
  <c r="Q108" i="12"/>
  <c r="P108" i="12"/>
  <c r="Q107" i="12"/>
  <c r="P107" i="12"/>
  <c r="Q106" i="12"/>
  <c r="P106" i="12"/>
  <c r="Q105" i="12"/>
  <c r="P105" i="12"/>
  <c r="Q104" i="12"/>
  <c r="P104" i="12"/>
  <c r="Q103" i="12"/>
  <c r="P103" i="12"/>
  <c r="Q102" i="12"/>
  <c r="P102" i="12"/>
  <c r="Q101" i="12"/>
  <c r="P101" i="12"/>
  <c r="Q100" i="12"/>
  <c r="P100" i="12"/>
  <c r="Q99" i="12"/>
  <c r="P99" i="12"/>
  <c r="Q98" i="12"/>
  <c r="P98" i="12"/>
  <c r="Q97" i="12"/>
  <c r="P97" i="12"/>
  <c r="Q96" i="12"/>
  <c r="P96" i="12"/>
  <c r="Q95" i="12"/>
  <c r="P95" i="12"/>
  <c r="Q94" i="12"/>
  <c r="P94" i="12"/>
  <c r="Q93" i="12"/>
  <c r="P93" i="12"/>
  <c r="Q92" i="12"/>
  <c r="P92" i="12"/>
  <c r="Q91" i="12"/>
  <c r="P91" i="12"/>
  <c r="Q90" i="12"/>
  <c r="P90" i="12"/>
  <c r="Q89" i="12"/>
  <c r="P89" i="12"/>
  <c r="Q88" i="12"/>
  <c r="P88" i="12"/>
  <c r="Q87" i="12"/>
  <c r="P87" i="12"/>
  <c r="Q86" i="12"/>
  <c r="P86" i="12"/>
  <c r="Q85" i="12"/>
  <c r="P85" i="12"/>
  <c r="Q84" i="12"/>
  <c r="P84" i="12"/>
  <c r="Q83" i="12"/>
  <c r="P83" i="12"/>
  <c r="Q82" i="12"/>
  <c r="P82" i="12"/>
  <c r="Q81" i="12"/>
  <c r="P81" i="12"/>
  <c r="Q80" i="12"/>
  <c r="P80" i="12"/>
  <c r="Q79" i="12"/>
  <c r="P79" i="12"/>
  <c r="Q78" i="12"/>
  <c r="P78" i="12"/>
  <c r="Q77" i="12"/>
  <c r="P77" i="12"/>
  <c r="Q76" i="12"/>
  <c r="P76" i="12"/>
  <c r="Q75" i="12"/>
  <c r="P75" i="12"/>
  <c r="Q74" i="12"/>
  <c r="P74" i="12"/>
  <c r="Q73" i="12"/>
  <c r="P73" i="12"/>
  <c r="Q72" i="12"/>
  <c r="P72" i="12"/>
  <c r="Q71" i="12"/>
  <c r="P71" i="12"/>
  <c r="Q70" i="12"/>
  <c r="P70" i="12"/>
  <c r="Q69" i="12"/>
  <c r="P69" i="12"/>
  <c r="Q68" i="12"/>
  <c r="P68" i="12"/>
  <c r="Q66" i="12"/>
  <c r="P66" i="12"/>
  <c r="Q65" i="12"/>
  <c r="P65" i="12"/>
  <c r="Q64" i="12"/>
  <c r="P64" i="12"/>
  <c r="Q63" i="12"/>
  <c r="P63" i="12"/>
  <c r="Q62" i="12"/>
  <c r="P62" i="12"/>
  <c r="Q61" i="12"/>
  <c r="P61" i="12"/>
  <c r="Q60" i="12"/>
  <c r="P60" i="12"/>
  <c r="Q59" i="12"/>
  <c r="P59" i="12"/>
  <c r="Q58" i="12"/>
  <c r="P58" i="12"/>
  <c r="Q57" i="12"/>
  <c r="P57" i="12"/>
  <c r="Q56" i="12"/>
  <c r="P56" i="12"/>
  <c r="Q55" i="12"/>
  <c r="P55" i="12"/>
  <c r="Q54" i="12"/>
  <c r="P54" i="12"/>
  <c r="Q52" i="12"/>
  <c r="P52" i="12"/>
  <c r="Q51" i="12"/>
  <c r="P51" i="12"/>
  <c r="Q50" i="12"/>
  <c r="P50" i="12"/>
  <c r="Q49" i="12"/>
  <c r="P49" i="12"/>
  <c r="Q48" i="12"/>
  <c r="P48" i="12"/>
  <c r="Q47" i="12"/>
  <c r="P47" i="12"/>
  <c r="Q46" i="12"/>
  <c r="P46" i="12"/>
  <c r="Q45" i="12"/>
  <c r="P45" i="12"/>
  <c r="Q44" i="12"/>
  <c r="P44" i="12"/>
  <c r="Q43" i="12"/>
  <c r="P43" i="12"/>
  <c r="Q42" i="12"/>
  <c r="P42" i="12"/>
  <c r="Q41" i="12"/>
  <c r="P41" i="12"/>
  <c r="Q40" i="12"/>
  <c r="P40" i="12"/>
  <c r="Q39" i="12"/>
  <c r="P39" i="12"/>
  <c r="Q38" i="12"/>
  <c r="P38" i="12"/>
  <c r="Q37" i="12"/>
  <c r="P37" i="12"/>
  <c r="Q36" i="12"/>
  <c r="P36" i="12"/>
  <c r="Q35" i="12"/>
  <c r="P35" i="12"/>
  <c r="Q33" i="12"/>
  <c r="P33" i="12"/>
  <c r="Q32" i="12"/>
  <c r="P32" i="12"/>
  <c r="Q31" i="12"/>
  <c r="P31" i="12"/>
  <c r="Q30" i="12"/>
  <c r="P30" i="12"/>
  <c r="Q29" i="12"/>
  <c r="P29" i="12"/>
  <c r="Q28" i="12"/>
  <c r="P28" i="12"/>
  <c r="Q27" i="12"/>
  <c r="P27" i="12"/>
  <c r="Q26" i="12"/>
  <c r="P26" i="12"/>
  <c r="Q25" i="12"/>
  <c r="P25" i="12"/>
  <c r="Q24" i="12"/>
  <c r="P24" i="12"/>
  <c r="Q23" i="12"/>
  <c r="P23" i="12"/>
  <c r="Q22" i="12"/>
  <c r="P22" i="12"/>
  <c r="Q21" i="12"/>
  <c r="P21" i="12"/>
  <c r="Q20" i="12"/>
  <c r="P20" i="12"/>
  <c r="Q19" i="12"/>
  <c r="P19" i="12"/>
  <c r="Q18" i="12"/>
  <c r="P18" i="12"/>
  <c r="Q17" i="12"/>
  <c r="P17" i="12"/>
  <c r="Q16" i="12"/>
  <c r="P16" i="12"/>
  <c r="Q15" i="12"/>
  <c r="P15" i="12"/>
  <c r="Q14" i="12"/>
  <c r="P14" i="12"/>
  <c r="Q13" i="12"/>
  <c r="P13" i="12"/>
  <c r="Y160" i="9" l="1"/>
  <c r="Z53" i="9"/>
  <c r="P53" i="12" s="1"/>
  <c r="Y12" i="9"/>
  <c r="Z12" i="9"/>
  <c r="P12" i="12" s="1"/>
  <c r="G33" i="9" l="1"/>
  <c r="C261" i="12"/>
  <c r="C254" i="10"/>
  <c r="N16" i="12" l="1"/>
  <c r="N251" i="12"/>
  <c r="N250" i="12"/>
  <c r="N249" i="12"/>
  <c r="O248" i="12"/>
  <c r="N248" i="12"/>
  <c r="O245" i="12"/>
  <c r="N245" i="12"/>
  <c r="O244" i="12"/>
  <c r="N244" i="12"/>
  <c r="O243" i="12"/>
  <c r="N243" i="12"/>
  <c r="O242" i="12"/>
  <c r="N242" i="12"/>
  <c r="O241" i="12"/>
  <c r="N241" i="12"/>
  <c r="O232" i="12"/>
  <c r="N232" i="12"/>
  <c r="O231" i="12"/>
  <c r="N231" i="12"/>
  <c r="O230" i="12"/>
  <c r="N230" i="12"/>
  <c r="O229" i="12"/>
  <c r="N229" i="12"/>
  <c r="O228" i="12"/>
  <c r="N228" i="12"/>
  <c r="O227" i="12"/>
  <c r="N227" i="12"/>
  <c r="O226" i="12"/>
  <c r="N226" i="12"/>
  <c r="O225" i="12"/>
  <c r="N225" i="12"/>
  <c r="O224" i="12"/>
  <c r="N224" i="12"/>
  <c r="O223" i="12"/>
  <c r="N223" i="12"/>
  <c r="O222" i="12"/>
  <c r="N222" i="12"/>
  <c r="O220" i="12"/>
  <c r="N220" i="12"/>
  <c r="O219" i="12"/>
  <c r="N219" i="12"/>
  <c r="O218" i="12"/>
  <c r="N218" i="12"/>
  <c r="O217" i="12"/>
  <c r="N217" i="12"/>
  <c r="O216" i="12"/>
  <c r="N216" i="12"/>
  <c r="O215" i="12"/>
  <c r="N215" i="12"/>
  <c r="O214" i="12"/>
  <c r="N214" i="12"/>
  <c r="O213" i="12"/>
  <c r="N213" i="12"/>
  <c r="O209" i="12"/>
  <c r="N209" i="12"/>
  <c r="O208" i="12"/>
  <c r="N208" i="12"/>
  <c r="O207" i="12"/>
  <c r="N207" i="12"/>
  <c r="O205" i="12"/>
  <c r="N205" i="12"/>
  <c r="O204" i="12"/>
  <c r="N204" i="12"/>
  <c r="O203" i="12"/>
  <c r="N203" i="12"/>
  <c r="O201" i="12"/>
  <c r="N201" i="12"/>
  <c r="O200" i="12"/>
  <c r="N200" i="12"/>
  <c r="O199" i="12"/>
  <c r="N199" i="12"/>
  <c r="O198" i="12"/>
  <c r="N198" i="12"/>
  <c r="O197" i="12"/>
  <c r="N197" i="12"/>
  <c r="O196" i="12"/>
  <c r="N196" i="12"/>
  <c r="O194" i="12"/>
  <c r="N194" i="12"/>
  <c r="O193" i="12"/>
  <c r="N193" i="12"/>
  <c r="O192" i="12"/>
  <c r="N192" i="12"/>
  <c r="O191" i="12"/>
  <c r="N191" i="12"/>
  <c r="O190" i="12"/>
  <c r="N190" i="12"/>
  <c r="O189" i="12"/>
  <c r="N189" i="12"/>
  <c r="O188" i="12"/>
  <c r="N188" i="12"/>
  <c r="O187" i="12"/>
  <c r="N187" i="12"/>
  <c r="O186" i="12"/>
  <c r="N186" i="12"/>
  <c r="O185" i="12"/>
  <c r="N185" i="12"/>
  <c r="O184" i="12"/>
  <c r="N184" i="12"/>
  <c r="O183" i="12"/>
  <c r="N183" i="12"/>
  <c r="O182" i="12"/>
  <c r="N182" i="12"/>
  <c r="O181" i="12"/>
  <c r="N181" i="12"/>
  <c r="O180" i="12"/>
  <c r="N180" i="12"/>
  <c r="O179" i="12"/>
  <c r="N179" i="12"/>
  <c r="O178" i="12"/>
  <c r="N178" i="12"/>
  <c r="O177" i="12"/>
  <c r="N177" i="12"/>
  <c r="O176" i="12"/>
  <c r="N176" i="12"/>
  <c r="O175" i="12"/>
  <c r="N175" i="12"/>
  <c r="O174" i="12"/>
  <c r="N174" i="12"/>
  <c r="O173" i="12"/>
  <c r="N173" i="12"/>
  <c r="O172" i="12"/>
  <c r="N172" i="12"/>
  <c r="O171" i="12"/>
  <c r="N171" i="12"/>
  <c r="O170" i="12"/>
  <c r="N170" i="12"/>
  <c r="O169" i="12"/>
  <c r="N169" i="12"/>
  <c r="O168" i="12"/>
  <c r="N168" i="12"/>
  <c r="O167" i="12"/>
  <c r="N167" i="12"/>
  <c r="O166" i="12"/>
  <c r="N166" i="12"/>
  <c r="O165" i="12"/>
  <c r="N165" i="12"/>
  <c r="O164" i="12"/>
  <c r="N164" i="12"/>
  <c r="O163" i="12"/>
  <c r="N163" i="12"/>
  <c r="O162" i="12"/>
  <c r="N162" i="12"/>
  <c r="O161" i="12"/>
  <c r="N161" i="12"/>
  <c r="N160" i="12"/>
  <c r="O159" i="12"/>
  <c r="N159" i="12"/>
  <c r="O155" i="12"/>
  <c r="N155" i="12"/>
  <c r="O154" i="12"/>
  <c r="N154" i="12"/>
  <c r="O152" i="12"/>
  <c r="N152" i="12"/>
  <c r="O150" i="12"/>
  <c r="N150" i="12"/>
  <c r="O149" i="12"/>
  <c r="N149" i="12"/>
  <c r="O148" i="12"/>
  <c r="N148" i="12"/>
  <c r="O146" i="12"/>
  <c r="N146" i="12"/>
  <c r="O145" i="12"/>
  <c r="N145" i="12"/>
  <c r="O144" i="12"/>
  <c r="N144" i="12"/>
  <c r="O143" i="12"/>
  <c r="N143" i="12"/>
  <c r="O142" i="12"/>
  <c r="N142" i="12"/>
  <c r="O140" i="12"/>
  <c r="N140" i="12"/>
  <c r="O139" i="12"/>
  <c r="N139" i="12"/>
  <c r="O138" i="12"/>
  <c r="N138" i="12"/>
  <c r="O137" i="12"/>
  <c r="N137" i="12"/>
  <c r="O136" i="12"/>
  <c r="N136" i="12"/>
  <c r="O135" i="12"/>
  <c r="N135" i="12"/>
  <c r="O134" i="12"/>
  <c r="N134" i="12"/>
  <c r="O133" i="12"/>
  <c r="N133" i="12"/>
  <c r="O132" i="12"/>
  <c r="N132" i="12"/>
  <c r="O131" i="12"/>
  <c r="N131" i="12"/>
  <c r="O130" i="12"/>
  <c r="O129" i="12"/>
  <c r="N129" i="12"/>
  <c r="O128" i="12"/>
  <c r="N128" i="12"/>
  <c r="O127" i="12"/>
  <c r="N127" i="12"/>
  <c r="O126" i="12"/>
  <c r="N126" i="12"/>
  <c r="O125" i="12"/>
  <c r="N125" i="12"/>
  <c r="O124" i="12"/>
  <c r="N124" i="12"/>
  <c r="O123" i="12"/>
  <c r="N123" i="12"/>
  <c r="O122" i="12"/>
  <c r="N122" i="12"/>
  <c r="O121" i="12"/>
  <c r="N121" i="12"/>
  <c r="O120" i="12"/>
  <c r="N120" i="12"/>
  <c r="O119" i="12"/>
  <c r="N119" i="12"/>
  <c r="O118" i="12"/>
  <c r="N118" i="12"/>
  <c r="O117" i="12"/>
  <c r="N117" i="12"/>
  <c r="O116" i="12"/>
  <c r="N116" i="12"/>
  <c r="O115" i="12"/>
  <c r="N115" i="12"/>
  <c r="O114" i="12"/>
  <c r="N114" i="12"/>
  <c r="O113" i="12"/>
  <c r="N113" i="12"/>
  <c r="O112" i="12"/>
  <c r="N112" i="12"/>
  <c r="O111" i="12"/>
  <c r="N111" i="12"/>
  <c r="O110" i="12"/>
  <c r="N110" i="12"/>
  <c r="O109" i="12"/>
  <c r="N109" i="12"/>
  <c r="O108" i="12"/>
  <c r="N108" i="12"/>
  <c r="O107" i="12"/>
  <c r="N107" i="12"/>
  <c r="O106" i="12"/>
  <c r="N106" i="12"/>
  <c r="O105" i="12"/>
  <c r="N105" i="12"/>
  <c r="O104" i="12"/>
  <c r="N104" i="12"/>
  <c r="O103" i="12"/>
  <c r="N103" i="12"/>
  <c r="O102" i="12"/>
  <c r="N102" i="12"/>
  <c r="O101" i="12"/>
  <c r="N101" i="12"/>
  <c r="O100" i="12"/>
  <c r="N100" i="12"/>
  <c r="O99" i="12"/>
  <c r="N99" i="12"/>
  <c r="O98" i="12"/>
  <c r="N98" i="12"/>
  <c r="O97" i="12"/>
  <c r="N97" i="12"/>
  <c r="O96" i="12"/>
  <c r="N96" i="12"/>
  <c r="O95" i="12"/>
  <c r="N95" i="12"/>
  <c r="O94" i="12"/>
  <c r="N94" i="12"/>
  <c r="O93" i="12"/>
  <c r="N93" i="12"/>
  <c r="O92" i="12"/>
  <c r="N92" i="12"/>
  <c r="O91" i="12"/>
  <c r="N91" i="12"/>
  <c r="O90" i="12"/>
  <c r="N90" i="12"/>
  <c r="O89" i="12"/>
  <c r="N89" i="12"/>
  <c r="O88" i="12"/>
  <c r="N88" i="12"/>
  <c r="O87" i="12"/>
  <c r="N87" i="12"/>
  <c r="O86" i="12"/>
  <c r="N86" i="12"/>
  <c r="O85" i="12"/>
  <c r="N85" i="12"/>
  <c r="O84" i="12"/>
  <c r="N84" i="12"/>
  <c r="O83" i="12"/>
  <c r="N83" i="12"/>
  <c r="O82" i="12"/>
  <c r="N82" i="12"/>
  <c r="O81" i="12"/>
  <c r="N81" i="12"/>
  <c r="O80" i="12"/>
  <c r="N80" i="12"/>
  <c r="O79" i="12"/>
  <c r="N79" i="12"/>
  <c r="O78" i="12"/>
  <c r="N78" i="12"/>
  <c r="O77" i="12"/>
  <c r="N77" i="12"/>
  <c r="O76" i="12"/>
  <c r="N76" i="12"/>
  <c r="O75" i="12"/>
  <c r="N75" i="12"/>
  <c r="O74" i="12"/>
  <c r="N74" i="12"/>
  <c r="O73" i="12"/>
  <c r="N73" i="12"/>
  <c r="O72" i="12"/>
  <c r="N72" i="12"/>
  <c r="O71" i="12"/>
  <c r="N71" i="12"/>
  <c r="O70" i="12"/>
  <c r="N70" i="12"/>
  <c r="O69" i="12"/>
  <c r="N69" i="12"/>
  <c r="O68" i="12"/>
  <c r="N68" i="12"/>
  <c r="O66" i="12"/>
  <c r="N66" i="12"/>
  <c r="O65" i="12"/>
  <c r="N65" i="12"/>
  <c r="O64" i="12"/>
  <c r="N64" i="12"/>
  <c r="O63" i="12"/>
  <c r="N63" i="12"/>
  <c r="O62" i="12"/>
  <c r="N62" i="12"/>
  <c r="O61" i="12"/>
  <c r="O60" i="12"/>
  <c r="N60" i="12"/>
  <c r="O59" i="12"/>
  <c r="N59" i="12"/>
  <c r="O58" i="12"/>
  <c r="N58" i="12"/>
  <c r="O57" i="12"/>
  <c r="N57" i="12"/>
  <c r="O56" i="12"/>
  <c r="N56" i="12"/>
  <c r="O55" i="12"/>
  <c r="O54" i="12"/>
  <c r="N54" i="12"/>
  <c r="N53" i="12"/>
  <c r="O52" i="12"/>
  <c r="N52" i="12"/>
  <c r="O51" i="12"/>
  <c r="N51" i="12"/>
  <c r="O50" i="12"/>
  <c r="N50" i="12"/>
  <c r="O49" i="12"/>
  <c r="N49" i="12"/>
  <c r="O48" i="12"/>
  <c r="N48" i="12"/>
  <c r="O47" i="12"/>
  <c r="O46" i="12"/>
  <c r="N46" i="12"/>
  <c r="O45" i="12"/>
  <c r="N45" i="12"/>
  <c r="O44" i="12"/>
  <c r="N44" i="12"/>
  <c r="O43" i="12"/>
  <c r="N43" i="12"/>
  <c r="O42" i="12"/>
  <c r="O41" i="12"/>
  <c r="N41" i="12"/>
  <c r="O40" i="12"/>
  <c r="N40" i="12"/>
  <c r="O39" i="12"/>
  <c r="N39" i="12"/>
  <c r="O38" i="12"/>
  <c r="N38" i="12"/>
  <c r="O37" i="12"/>
  <c r="N37" i="12"/>
  <c r="O36" i="12"/>
  <c r="N36" i="12"/>
  <c r="O35" i="12"/>
  <c r="N35" i="12"/>
  <c r="O33" i="12"/>
  <c r="N33" i="12"/>
  <c r="O32" i="12"/>
  <c r="N32" i="12"/>
  <c r="O31" i="12"/>
  <c r="N31" i="12"/>
  <c r="O30" i="12"/>
  <c r="N30" i="12"/>
  <c r="O29" i="12"/>
  <c r="N29" i="12"/>
  <c r="O28" i="12"/>
  <c r="N28" i="12"/>
  <c r="O27" i="12"/>
  <c r="N27" i="12"/>
  <c r="O26" i="12"/>
  <c r="N26" i="12"/>
  <c r="O25" i="12"/>
  <c r="N25" i="12"/>
  <c r="O24" i="12"/>
  <c r="N24" i="12"/>
  <c r="O23" i="12"/>
  <c r="N23" i="12"/>
  <c r="O22" i="12"/>
  <c r="N22" i="12"/>
  <c r="O21" i="12"/>
  <c r="N21" i="12"/>
  <c r="O20" i="12"/>
  <c r="N20" i="12"/>
  <c r="O19" i="12"/>
  <c r="N19" i="12"/>
  <c r="O18" i="12"/>
  <c r="N18" i="12"/>
  <c r="O17" i="12"/>
  <c r="N17" i="12"/>
  <c r="O16" i="12"/>
  <c r="O15" i="12"/>
  <c r="N15" i="12"/>
  <c r="O14" i="12"/>
  <c r="N14" i="12"/>
  <c r="O13" i="12"/>
  <c r="N13" i="12"/>
  <c r="AP221" i="10"/>
  <c r="Q221" i="12" s="1"/>
  <c r="AO221" i="10"/>
  <c r="O221" i="12" s="1"/>
  <c r="AP212" i="10"/>
  <c r="Q212" i="12" s="1"/>
  <c r="AO212" i="10"/>
  <c r="O212" i="12" s="1"/>
  <c r="AP206" i="10"/>
  <c r="Q206" i="12" s="1"/>
  <c r="AO206" i="10"/>
  <c r="O206" i="12" s="1"/>
  <c r="AP202" i="10"/>
  <c r="Q202" i="12" s="1"/>
  <c r="AO202" i="10"/>
  <c r="O202" i="12" s="1"/>
  <c r="AP195" i="10"/>
  <c r="Q195" i="12" s="1"/>
  <c r="AO195" i="10"/>
  <c r="O195" i="12" s="1"/>
  <c r="AP160" i="10"/>
  <c r="Q160" i="12" s="1"/>
  <c r="AO160" i="10"/>
  <c r="AP153" i="10"/>
  <c r="Q153" i="12" s="1"/>
  <c r="AO153" i="10"/>
  <c r="O153" i="12" s="1"/>
  <c r="AP151" i="10"/>
  <c r="Q151" i="12" s="1"/>
  <c r="AO151" i="10"/>
  <c r="O151" i="12" s="1"/>
  <c r="AP147" i="10"/>
  <c r="Q147" i="12" s="1"/>
  <c r="AO147" i="10"/>
  <c r="O147" i="12" s="1"/>
  <c r="AP141" i="10"/>
  <c r="Q141" i="12" s="1"/>
  <c r="AO141" i="10"/>
  <c r="O141" i="12" s="1"/>
  <c r="AP67" i="10"/>
  <c r="Q67" i="12" s="1"/>
  <c r="AO67" i="10"/>
  <c r="O67" i="12" s="1"/>
  <c r="AP53" i="10"/>
  <c r="Q53" i="12" s="1"/>
  <c r="AO53" i="10"/>
  <c r="O53" i="12" s="1"/>
  <c r="AP34" i="10"/>
  <c r="Q34" i="12" s="1"/>
  <c r="AO34" i="10"/>
  <c r="O34" i="12" s="1"/>
  <c r="AP12" i="10"/>
  <c r="AO12" i="10"/>
  <c r="O12" i="12" s="1"/>
  <c r="Z221" i="9"/>
  <c r="P221" i="12" s="1"/>
  <c r="Z212" i="9"/>
  <c r="P212" i="12" s="1"/>
  <c r="Z206" i="9"/>
  <c r="P206" i="12" s="1"/>
  <c r="Z202" i="9"/>
  <c r="P202" i="12" s="1"/>
  <c r="Z195" i="9"/>
  <c r="P195" i="12" s="1"/>
  <c r="Z160" i="9"/>
  <c r="Z153" i="9"/>
  <c r="P153" i="12" s="1"/>
  <c r="Z151" i="9"/>
  <c r="P151" i="12" s="1"/>
  <c r="Z147" i="9"/>
  <c r="P147" i="12" s="1"/>
  <c r="Z141" i="9"/>
  <c r="P141" i="12" s="1"/>
  <c r="Z67" i="9"/>
  <c r="P67" i="12" s="1"/>
  <c r="Z34" i="9"/>
  <c r="Y221" i="9"/>
  <c r="N221" i="12" s="1"/>
  <c r="Y212" i="9"/>
  <c r="N212" i="12" s="1"/>
  <c r="Y206" i="9"/>
  <c r="N206" i="12" s="1"/>
  <c r="Y202" i="9"/>
  <c r="N202" i="12" s="1"/>
  <c r="Y195" i="9"/>
  <c r="Y153" i="9"/>
  <c r="N153" i="12" s="1"/>
  <c r="Y151" i="9"/>
  <c r="N151" i="12" s="1"/>
  <c r="Y147" i="9"/>
  <c r="N147" i="12" s="1"/>
  <c r="Y141" i="9"/>
  <c r="N141" i="12" s="1"/>
  <c r="N130" i="12"/>
  <c r="Y67" i="9"/>
  <c r="N67" i="12" s="1"/>
  <c r="N61" i="12"/>
  <c r="N47" i="12"/>
  <c r="N42" i="12"/>
  <c r="Y34" i="9"/>
  <c r="M3" i="12"/>
  <c r="B3" i="10"/>
  <c r="Y158" i="9" l="1"/>
  <c r="N158" i="12" s="1"/>
  <c r="Z211" i="9"/>
  <c r="Z158" i="9"/>
  <c r="P160" i="12"/>
  <c r="P34" i="12"/>
  <c r="Z11" i="9"/>
  <c r="Y211" i="9"/>
  <c r="Y210" i="9" s="1"/>
  <c r="N210" i="12" s="1"/>
  <c r="N195" i="12"/>
  <c r="Y11" i="9"/>
  <c r="N34" i="12"/>
  <c r="AP211" i="10"/>
  <c r="Q211" i="12" s="1"/>
  <c r="AP158" i="10"/>
  <c r="AO211" i="10"/>
  <c r="AO158" i="10"/>
  <c r="O158" i="12" s="1"/>
  <c r="O160" i="12"/>
  <c r="AO11" i="10"/>
  <c r="AP11" i="10"/>
  <c r="Q12" i="12"/>
  <c r="N12" i="12"/>
  <c r="Y10" i="9" l="1"/>
  <c r="N10" i="12" s="1"/>
  <c r="N11" i="12"/>
  <c r="Z210" i="9"/>
  <c r="P210" i="12" s="1"/>
  <c r="P211" i="12"/>
  <c r="P158" i="12"/>
  <c r="Z10" i="9"/>
  <c r="P11" i="12"/>
  <c r="Y157" i="9"/>
  <c r="N157" i="12" s="1"/>
  <c r="N211" i="12"/>
  <c r="AP210" i="10"/>
  <c r="Q210" i="12" s="1"/>
  <c r="Q158" i="12"/>
  <c r="O211" i="12"/>
  <c r="AO210" i="10"/>
  <c r="O210" i="12" s="1"/>
  <c r="O11" i="12"/>
  <c r="AO10" i="10"/>
  <c r="AP10" i="10"/>
  <c r="Q11" i="12"/>
  <c r="Z157" i="9" l="1"/>
  <c r="P157" i="12" s="1"/>
  <c r="P10" i="12"/>
  <c r="Y246" i="9"/>
  <c r="N246" i="12" s="1"/>
  <c r="Y247" i="9"/>
  <c r="AP157" i="10"/>
  <c r="Q157" i="12" s="1"/>
  <c r="AO157" i="10"/>
  <c r="O157" i="12" s="1"/>
  <c r="O10" i="12"/>
  <c r="Q10" i="12"/>
  <c r="N247" i="12" l="1"/>
  <c r="AP246" i="10"/>
  <c r="Q246" i="12" s="1"/>
  <c r="Z247" i="9"/>
  <c r="P247" i="12" s="1"/>
  <c r="Z246" i="9"/>
  <c r="P246" i="12" s="1"/>
  <c r="AP247" i="10"/>
  <c r="Q247" i="12" s="1"/>
  <c r="AO247" i="10"/>
  <c r="AO246" i="10"/>
  <c r="O246" i="12" s="1"/>
  <c r="W248" i="10"/>
  <c r="I248" i="12"/>
  <c r="K248" i="12" l="1"/>
  <c r="AN248" i="10"/>
  <c r="M248" i="12" s="1"/>
  <c r="Y9" i="9"/>
  <c r="O247" i="12"/>
  <c r="AO9" i="10"/>
  <c r="O256" i="9" l="1"/>
  <c r="X256" i="9" s="1"/>
  <c r="O251" i="9"/>
  <c r="O250" i="9"/>
  <c r="O249" i="9"/>
  <c r="O248" i="9"/>
  <c r="G248" i="9"/>
  <c r="G251" i="9"/>
  <c r="G250" i="9"/>
  <c r="G249" i="9"/>
  <c r="X249" i="9" l="1"/>
  <c r="X250" i="9"/>
  <c r="X251" i="9"/>
  <c r="X248" i="9"/>
  <c r="J256" i="12"/>
  <c r="H251" i="12"/>
  <c r="H250" i="12"/>
  <c r="H249" i="12"/>
  <c r="H248" i="12"/>
  <c r="AI221" i="10" l="1"/>
  <c r="AH221" i="10"/>
  <c r="AG221" i="10"/>
  <c r="AF221" i="10"/>
  <c r="AE221" i="10"/>
  <c r="AD221" i="10"/>
  <c r="AC221" i="10"/>
  <c r="AB221" i="10"/>
  <c r="AI212" i="10"/>
  <c r="AH212" i="10"/>
  <c r="AG212" i="10"/>
  <c r="AF212" i="10"/>
  <c r="AE212" i="10"/>
  <c r="AE211" i="10" s="1"/>
  <c r="AE210" i="10" s="1"/>
  <c r="AD212" i="10"/>
  <c r="AD211" i="10" s="1"/>
  <c r="AD210" i="10" s="1"/>
  <c r="AC212" i="10"/>
  <c r="AC211" i="10" s="1"/>
  <c r="AC210" i="10" s="1"/>
  <c r="AB212" i="10"/>
  <c r="AI211" i="10"/>
  <c r="AH211" i="10"/>
  <c r="AH210" i="10" s="1"/>
  <c r="AG211" i="10"/>
  <c r="AG210" i="10" s="1"/>
  <c r="AI210" i="10"/>
  <c r="AI206" i="10"/>
  <c r="AH206" i="10"/>
  <c r="AG206" i="10"/>
  <c r="AF206" i="10"/>
  <c r="AE206" i="10"/>
  <c r="AD206" i="10"/>
  <c r="AC206" i="10"/>
  <c r="AB206" i="10"/>
  <c r="AI202" i="10"/>
  <c r="AH202" i="10"/>
  <c r="AG202" i="10"/>
  <c r="AF202" i="10"/>
  <c r="AE202" i="10"/>
  <c r="AD202" i="10"/>
  <c r="AC202" i="10"/>
  <c r="AB202" i="10"/>
  <c r="AI195" i="10"/>
  <c r="AH195" i="10"/>
  <c r="AG195" i="10"/>
  <c r="AF195" i="10"/>
  <c r="AE195" i="10"/>
  <c r="AD195" i="10"/>
  <c r="AC195" i="10"/>
  <c r="AB195" i="10"/>
  <c r="AI182" i="10"/>
  <c r="AH182" i="10"/>
  <c r="AG182" i="10"/>
  <c r="AF182" i="10"/>
  <c r="AE182" i="10"/>
  <c r="AD182" i="10"/>
  <c r="AC182" i="10"/>
  <c r="AB182" i="10"/>
  <c r="AI160" i="10"/>
  <c r="AH160" i="10"/>
  <c r="AH158" i="10" s="1"/>
  <c r="AG160" i="10"/>
  <c r="AG158" i="10" s="1"/>
  <c r="AF160" i="10"/>
  <c r="AF158" i="10" s="1"/>
  <c r="AE160" i="10"/>
  <c r="AD160" i="10"/>
  <c r="AD158" i="10" s="1"/>
  <c r="AC160" i="10"/>
  <c r="AB160" i="10"/>
  <c r="AB158" i="10" s="1"/>
  <c r="AI158" i="10"/>
  <c r="AE158" i="10"/>
  <c r="AI153" i="10"/>
  <c r="AH153" i="10"/>
  <c r="AG153" i="10"/>
  <c r="AF153" i="10"/>
  <c r="AE153" i="10"/>
  <c r="AD153" i="10"/>
  <c r="AC153" i="10"/>
  <c r="AB153" i="10"/>
  <c r="AI151" i="10"/>
  <c r="AH151" i="10"/>
  <c r="AG151" i="10"/>
  <c r="AF151" i="10"/>
  <c r="AE151" i="10"/>
  <c r="AD151" i="10"/>
  <c r="AC151" i="10"/>
  <c r="AB151" i="10"/>
  <c r="AI147" i="10"/>
  <c r="AH147" i="10"/>
  <c r="AG147" i="10"/>
  <c r="AF147" i="10"/>
  <c r="AE147" i="10"/>
  <c r="AD147" i="10"/>
  <c r="AC147" i="10"/>
  <c r="AB147" i="10"/>
  <c r="AI141" i="10"/>
  <c r="AH141" i="10"/>
  <c r="AG141" i="10"/>
  <c r="AF141" i="10"/>
  <c r="AE141" i="10"/>
  <c r="AD141" i="10"/>
  <c r="AC141" i="10"/>
  <c r="AB141" i="10"/>
  <c r="AI133" i="10"/>
  <c r="AH133" i="10"/>
  <c r="AG133" i="10"/>
  <c r="AF133" i="10"/>
  <c r="AE133" i="10"/>
  <c r="AD133" i="10"/>
  <c r="AC133" i="10"/>
  <c r="AB133" i="10"/>
  <c r="AI130" i="10"/>
  <c r="AH130" i="10"/>
  <c r="AG130" i="10"/>
  <c r="AF130" i="10"/>
  <c r="AE130" i="10"/>
  <c r="AD130" i="10"/>
  <c r="AC130" i="10"/>
  <c r="AB130" i="10"/>
  <c r="AI123" i="10"/>
  <c r="AH123" i="10"/>
  <c r="AG123" i="10"/>
  <c r="AF123" i="10"/>
  <c r="AE123" i="10"/>
  <c r="AD123" i="10"/>
  <c r="AC123" i="10"/>
  <c r="AB123" i="10"/>
  <c r="AI119" i="10"/>
  <c r="AH119" i="10"/>
  <c r="AG119" i="10"/>
  <c r="AF119" i="10"/>
  <c r="AE119" i="10"/>
  <c r="AD119" i="10"/>
  <c r="AC119" i="10"/>
  <c r="AB119" i="10"/>
  <c r="AI112" i="10"/>
  <c r="AH112" i="10"/>
  <c r="AG112" i="10"/>
  <c r="AF112" i="10"/>
  <c r="AE112" i="10"/>
  <c r="AD112" i="10"/>
  <c r="AC112" i="10"/>
  <c r="AB112" i="10"/>
  <c r="AI109" i="10"/>
  <c r="AH109" i="10"/>
  <c r="AG109" i="10"/>
  <c r="AF109" i="10"/>
  <c r="AE109" i="10"/>
  <c r="AD109" i="10"/>
  <c r="AC109" i="10"/>
  <c r="AB109" i="10"/>
  <c r="AI105" i="10"/>
  <c r="AH105" i="10"/>
  <c r="AG105" i="10"/>
  <c r="AF105" i="10"/>
  <c r="AE105" i="10"/>
  <c r="AD105" i="10"/>
  <c r="AC105" i="10"/>
  <c r="AB105" i="10"/>
  <c r="AI99" i="10"/>
  <c r="AH99" i="10"/>
  <c r="AG99" i="10"/>
  <c r="AF99" i="10"/>
  <c r="AE99" i="10"/>
  <c r="AD99" i="10"/>
  <c r="AC99" i="10"/>
  <c r="AB99" i="10"/>
  <c r="AI67" i="10"/>
  <c r="AH67" i="10"/>
  <c r="AG67" i="10"/>
  <c r="AF67" i="10"/>
  <c r="AE67" i="10"/>
  <c r="AD67" i="10"/>
  <c r="AC67" i="10"/>
  <c r="AB67" i="10"/>
  <c r="AI61" i="10"/>
  <c r="AH61" i="10"/>
  <c r="AG61" i="10"/>
  <c r="AF61" i="10"/>
  <c r="AE61" i="10"/>
  <c r="AD61" i="10"/>
  <c r="AC61" i="10"/>
  <c r="AB61" i="10"/>
  <c r="AI53" i="10"/>
  <c r="AH53" i="10"/>
  <c r="AG53" i="10"/>
  <c r="AF53" i="10"/>
  <c r="AE53" i="10"/>
  <c r="AD53" i="10"/>
  <c r="AC53" i="10"/>
  <c r="AB53" i="10"/>
  <c r="AI47" i="10"/>
  <c r="AH47" i="10"/>
  <c r="AG47" i="10"/>
  <c r="AF47" i="10"/>
  <c r="AE47" i="10"/>
  <c r="AD47" i="10"/>
  <c r="AC47" i="10"/>
  <c r="AB47" i="10"/>
  <c r="AI42" i="10"/>
  <c r="AH42" i="10"/>
  <c r="AG42" i="10"/>
  <c r="AF42" i="10"/>
  <c r="AE42" i="10"/>
  <c r="AD42" i="10"/>
  <c r="AC42" i="10"/>
  <c r="AB42" i="10"/>
  <c r="AI34" i="10"/>
  <c r="AH34" i="10"/>
  <c r="AG34" i="10"/>
  <c r="AF34" i="10"/>
  <c r="AE34" i="10"/>
  <c r="AD34" i="10"/>
  <c r="AC34" i="10"/>
  <c r="AB34" i="10"/>
  <c r="AI12" i="10"/>
  <c r="AH12" i="10"/>
  <c r="AH11" i="10" s="1"/>
  <c r="AH10" i="10" s="1"/>
  <c r="AG12" i="10"/>
  <c r="AF12" i="10"/>
  <c r="AF11" i="10" s="1"/>
  <c r="AF10" i="10" s="1"/>
  <c r="AE12" i="10"/>
  <c r="AE11" i="10" s="1"/>
  <c r="AE10" i="10" s="1"/>
  <c r="AD12" i="10"/>
  <c r="AC12" i="10"/>
  <c r="AB12" i="10"/>
  <c r="AB11" i="10" s="1"/>
  <c r="AB10" i="10" s="1"/>
  <c r="AG11" i="10"/>
  <c r="AG10" i="10" s="1"/>
  <c r="AC11" i="10" l="1"/>
  <c r="AC10" i="10" s="1"/>
  <c r="AI11" i="10"/>
  <c r="AI10" i="10" s="1"/>
  <c r="AC158" i="10"/>
  <c r="AG157" i="10"/>
  <c r="AG247" i="10" s="1"/>
  <c r="AD11" i="10"/>
  <c r="AD10" i="10" s="1"/>
  <c r="AB211" i="10"/>
  <c r="AB210" i="10" s="1"/>
  <c r="AB157" i="10" s="1"/>
  <c r="AB246" i="10" s="1"/>
  <c r="AF211" i="10"/>
  <c r="AF210" i="10" s="1"/>
  <c r="AF157" i="10" s="1"/>
  <c r="AF247" i="10" s="1"/>
  <c r="AI157" i="10"/>
  <c r="AE157" i="10"/>
  <c r="AE247" i="10" s="1"/>
  <c r="AD157" i="10"/>
  <c r="AH157" i="10"/>
  <c r="AH247" i="10" s="1"/>
  <c r="AC157" i="10"/>
  <c r="AC246" i="10" s="1"/>
  <c r="AE246" i="10"/>
  <c r="AC247" i="10" l="1"/>
  <c r="AD247" i="10"/>
  <c r="AI246" i="10"/>
  <c r="AD246" i="10"/>
  <c r="AG246" i="10"/>
  <c r="AH246" i="10"/>
  <c r="AB247" i="10"/>
  <c r="AF246" i="10"/>
  <c r="AI247" i="10"/>
  <c r="I245" i="12"/>
  <c r="I244" i="12"/>
  <c r="I243" i="12"/>
  <c r="I242" i="12"/>
  <c r="I241" i="12"/>
  <c r="I232" i="12"/>
  <c r="I231" i="12"/>
  <c r="I230" i="12"/>
  <c r="I229" i="12"/>
  <c r="I228" i="12"/>
  <c r="I227" i="12"/>
  <c r="I226" i="12"/>
  <c r="I225" i="12"/>
  <c r="I224" i="12"/>
  <c r="I223" i="12"/>
  <c r="I222" i="12"/>
  <c r="I220" i="12"/>
  <c r="I219" i="12"/>
  <c r="I218" i="12"/>
  <c r="I217" i="12"/>
  <c r="I216" i="12"/>
  <c r="I215" i="12"/>
  <c r="I214" i="12"/>
  <c r="I213" i="12"/>
  <c r="I209" i="12"/>
  <c r="I207" i="12"/>
  <c r="I205" i="12"/>
  <c r="I203" i="12"/>
  <c r="I201" i="12"/>
  <c r="I200" i="12"/>
  <c r="I199" i="12"/>
  <c r="I198" i="12"/>
  <c r="I197" i="12"/>
  <c r="I196" i="12"/>
  <c r="I194" i="12"/>
  <c r="I193" i="12"/>
  <c r="I192" i="12"/>
  <c r="I191" i="12"/>
  <c r="I190" i="12"/>
  <c r="I189" i="12"/>
  <c r="I188" i="12"/>
  <c r="I187" i="12"/>
  <c r="I186" i="12"/>
  <c r="I185" i="12"/>
  <c r="I184" i="12"/>
  <c r="I183" i="12"/>
  <c r="I181" i="12"/>
  <c r="I180" i="12"/>
  <c r="I179" i="12"/>
  <c r="I178" i="12"/>
  <c r="I177" i="12"/>
  <c r="I176" i="12"/>
  <c r="I175" i="12"/>
  <c r="I174" i="12"/>
  <c r="I173" i="12"/>
  <c r="I172" i="12"/>
  <c r="I171" i="12"/>
  <c r="I170" i="12"/>
  <c r="I169" i="12"/>
  <c r="I168" i="12"/>
  <c r="I167" i="12"/>
  <c r="I166" i="12"/>
  <c r="I165" i="12"/>
  <c r="I164" i="12"/>
  <c r="I163" i="12"/>
  <c r="I162" i="12"/>
  <c r="I161" i="12"/>
  <c r="I159" i="12"/>
  <c r="I155" i="12"/>
  <c r="I154" i="12"/>
  <c r="I152" i="12"/>
  <c r="I150" i="12"/>
  <c r="I148" i="12"/>
  <c r="I146" i="12"/>
  <c r="I145" i="12"/>
  <c r="I144" i="12"/>
  <c r="I143" i="12"/>
  <c r="I142" i="12"/>
  <c r="I140" i="12"/>
  <c r="I139" i="12"/>
  <c r="I138" i="12"/>
  <c r="I137" i="12"/>
  <c r="I136" i="12"/>
  <c r="I134" i="12"/>
  <c r="I132" i="12"/>
  <c r="I131" i="12"/>
  <c r="I129" i="12"/>
  <c r="I128" i="12"/>
  <c r="I127" i="12"/>
  <c r="I126" i="12"/>
  <c r="I125" i="12"/>
  <c r="I124" i="12"/>
  <c r="I122" i="12"/>
  <c r="I121" i="12"/>
  <c r="I120" i="12"/>
  <c r="I118" i="12"/>
  <c r="I117" i="12"/>
  <c r="I116" i="12"/>
  <c r="I115" i="12"/>
  <c r="I114" i="12"/>
  <c r="I113" i="12"/>
  <c r="I111" i="12"/>
  <c r="I110" i="12"/>
  <c r="I108" i="12"/>
  <c r="I107" i="12"/>
  <c r="I106" i="12"/>
  <c r="I104" i="12"/>
  <c r="I103" i="12"/>
  <c r="I102" i="12"/>
  <c r="I101" i="12"/>
  <c r="I100" i="12"/>
  <c r="I98" i="12"/>
  <c r="I97" i="12"/>
  <c r="I96" i="12"/>
  <c r="I95" i="12"/>
  <c r="I94" i="12"/>
  <c r="I93" i="12"/>
  <c r="I92" i="12"/>
  <c r="I91" i="12"/>
  <c r="I90" i="12"/>
  <c r="I89" i="12"/>
  <c r="I88" i="12"/>
  <c r="I87" i="12"/>
  <c r="I86" i="12"/>
  <c r="I85" i="12"/>
  <c r="I84" i="12"/>
  <c r="I83" i="12"/>
  <c r="I82" i="12"/>
  <c r="I81" i="12"/>
  <c r="I80" i="12"/>
  <c r="I79" i="12"/>
  <c r="I78" i="12"/>
  <c r="I77" i="12"/>
  <c r="I76" i="12"/>
  <c r="I75" i="12"/>
  <c r="I74" i="12"/>
  <c r="I73" i="12"/>
  <c r="I72" i="12"/>
  <c r="I71" i="12"/>
  <c r="I70" i="12"/>
  <c r="I69" i="12"/>
  <c r="I68" i="12"/>
  <c r="I66" i="12"/>
  <c r="I65" i="12"/>
  <c r="I64" i="12"/>
  <c r="I63" i="12"/>
  <c r="I62" i="12"/>
  <c r="I60" i="12"/>
  <c r="I59" i="12"/>
  <c r="I58" i="12"/>
  <c r="I57" i="12"/>
  <c r="I56" i="12"/>
  <c r="I55" i="12"/>
  <c r="I54" i="12"/>
  <c r="I52" i="12"/>
  <c r="I51" i="12"/>
  <c r="I50" i="12"/>
  <c r="I49" i="12"/>
  <c r="I48" i="12"/>
  <c r="I46" i="12"/>
  <c r="I45" i="12"/>
  <c r="I44" i="12"/>
  <c r="I43" i="12"/>
  <c r="I41" i="12"/>
  <c r="I40" i="12"/>
  <c r="I39" i="12"/>
  <c r="I38" i="12"/>
  <c r="I37" i="12"/>
  <c r="I36" i="12"/>
  <c r="I35" i="12"/>
  <c r="H34" i="10"/>
  <c r="H11" i="10" s="1"/>
  <c r="H10" i="10" s="1"/>
  <c r="I33" i="12"/>
  <c r="I32" i="12"/>
  <c r="I31" i="12"/>
  <c r="I30" i="12"/>
  <c r="I29" i="12"/>
  <c r="I28" i="12"/>
  <c r="I27" i="12"/>
  <c r="I26" i="12"/>
  <c r="I25" i="12"/>
  <c r="I24" i="12"/>
  <c r="I23" i="12"/>
  <c r="I22" i="12"/>
  <c r="I21" i="12"/>
  <c r="I20" i="12"/>
  <c r="I19" i="12"/>
  <c r="I18" i="12"/>
  <c r="I17" i="12"/>
  <c r="I16" i="12"/>
  <c r="I15" i="12"/>
  <c r="I14" i="12"/>
  <c r="I13" i="12"/>
  <c r="G245" i="9"/>
  <c r="H245" i="12" s="1"/>
  <c r="G244" i="9"/>
  <c r="H244" i="12" s="1"/>
  <c r="G243" i="9"/>
  <c r="H243" i="12" s="1"/>
  <c r="G242" i="9"/>
  <c r="H242" i="12" s="1"/>
  <c r="G241" i="9"/>
  <c r="H241" i="12" s="1"/>
  <c r="G240" i="9"/>
  <c r="H240" i="12" s="1"/>
  <c r="G232" i="9"/>
  <c r="H232" i="12" s="1"/>
  <c r="G231" i="9"/>
  <c r="H231" i="12" s="1"/>
  <c r="G230" i="9"/>
  <c r="H230" i="12" s="1"/>
  <c r="G229" i="9"/>
  <c r="H229" i="12" s="1"/>
  <c r="G228" i="9"/>
  <c r="H228" i="12" s="1"/>
  <c r="G227" i="9"/>
  <c r="H227" i="12" s="1"/>
  <c r="G226" i="9"/>
  <c r="H226" i="12" s="1"/>
  <c r="G225" i="9"/>
  <c r="H225" i="12" s="1"/>
  <c r="G224" i="9"/>
  <c r="H224" i="12" s="1"/>
  <c r="G223" i="9"/>
  <c r="H223" i="12" s="1"/>
  <c r="G222" i="9"/>
  <c r="H222" i="12" s="1"/>
  <c r="G220" i="9"/>
  <c r="H220" i="12" s="1"/>
  <c r="G219" i="9"/>
  <c r="H219" i="12" s="1"/>
  <c r="G218" i="9"/>
  <c r="H218" i="12" s="1"/>
  <c r="G217" i="9"/>
  <c r="H217" i="12" s="1"/>
  <c r="G216" i="9"/>
  <c r="H216" i="12" s="1"/>
  <c r="G215" i="9"/>
  <c r="H215" i="12" s="1"/>
  <c r="G214" i="9"/>
  <c r="H214" i="12" s="1"/>
  <c r="G213" i="9"/>
  <c r="H213" i="12" s="1"/>
  <c r="H209" i="12"/>
  <c r="H208" i="12"/>
  <c r="H207" i="12"/>
  <c r="G205" i="9"/>
  <c r="H205" i="12" s="1"/>
  <c r="G204" i="9"/>
  <c r="H204" i="12" s="1"/>
  <c r="G203" i="9"/>
  <c r="H203" i="12" s="1"/>
  <c r="G201" i="9"/>
  <c r="H201" i="12" s="1"/>
  <c r="G200" i="9"/>
  <c r="H200" i="12" s="1"/>
  <c r="G199" i="9"/>
  <c r="H199" i="12" s="1"/>
  <c r="G198" i="9"/>
  <c r="H198" i="12" s="1"/>
  <c r="G197" i="9"/>
  <c r="H197" i="12" s="1"/>
  <c r="G196" i="9"/>
  <c r="H196" i="12" s="1"/>
  <c r="G194" i="9"/>
  <c r="H194" i="12" s="1"/>
  <c r="G193" i="9"/>
  <c r="H193" i="12" s="1"/>
  <c r="G192" i="9"/>
  <c r="H192" i="12" s="1"/>
  <c r="G191" i="9"/>
  <c r="H191" i="12" s="1"/>
  <c r="G190" i="9"/>
  <c r="H190" i="12" s="1"/>
  <c r="G189" i="9"/>
  <c r="H189" i="12" s="1"/>
  <c r="G188" i="9"/>
  <c r="H188" i="12" s="1"/>
  <c r="G187" i="9"/>
  <c r="H187" i="12" s="1"/>
  <c r="G186" i="9"/>
  <c r="H186" i="12" s="1"/>
  <c r="G185" i="9"/>
  <c r="H185" i="12" s="1"/>
  <c r="G184" i="9"/>
  <c r="H184" i="12" s="1"/>
  <c r="G183" i="9"/>
  <c r="H183" i="12" s="1"/>
  <c r="G181" i="9"/>
  <c r="H181" i="12" s="1"/>
  <c r="G180" i="9"/>
  <c r="H180" i="12" s="1"/>
  <c r="G179" i="9"/>
  <c r="H179" i="12" s="1"/>
  <c r="G178" i="9"/>
  <c r="H178" i="12" s="1"/>
  <c r="G177" i="9"/>
  <c r="H177" i="12" s="1"/>
  <c r="G176" i="9"/>
  <c r="H176" i="12" s="1"/>
  <c r="G175" i="9"/>
  <c r="H175" i="12" s="1"/>
  <c r="G174" i="9"/>
  <c r="H174" i="12" s="1"/>
  <c r="G173" i="9"/>
  <c r="H173" i="12" s="1"/>
  <c r="G172" i="9"/>
  <c r="H172" i="12" s="1"/>
  <c r="G171" i="9"/>
  <c r="H171" i="12" s="1"/>
  <c r="G170" i="9"/>
  <c r="H170" i="12" s="1"/>
  <c r="G169" i="9"/>
  <c r="H169" i="12" s="1"/>
  <c r="G168" i="9"/>
  <c r="H168" i="12" s="1"/>
  <c r="G167" i="9"/>
  <c r="H167" i="12" s="1"/>
  <c r="G166" i="9"/>
  <c r="H166" i="12" s="1"/>
  <c r="G165" i="9"/>
  <c r="H165" i="12" s="1"/>
  <c r="G164" i="9"/>
  <c r="H164" i="12" s="1"/>
  <c r="G163" i="9"/>
  <c r="H163" i="12" s="1"/>
  <c r="G162" i="9"/>
  <c r="H162" i="12" s="1"/>
  <c r="G159" i="9"/>
  <c r="H159" i="12" s="1"/>
  <c r="G155" i="9"/>
  <c r="H155" i="12" s="1"/>
  <c r="G154" i="9"/>
  <c r="H154" i="12" s="1"/>
  <c r="G152" i="9"/>
  <c r="H152" i="12" s="1"/>
  <c r="G150" i="9"/>
  <c r="H150" i="12" s="1"/>
  <c r="G149" i="9"/>
  <c r="H149" i="12" s="1"/>
  <c r="G148" i="9"/>
  <c r="H148" i="12" s="1"/>
  <c r="G146" i="9"/>
  <c r="H146" i="12" s="1"/>
  <c r="H145" i="12"/>
  <c r="G144" i="9"/>
  <c r="H144" i="12" s="1"/>
  <c r="G143" i="9"/>
  <c r="H143" i="12" s="1"/>
  <c r="G142" i="9"/>
  <c r="H142" i="12" s="1"/>
  <c r="G140" i="9"/>
  <c r="H140" i="12" s="1"/>
  <c r="G139" i="9"/>
  <c r="H139" i="12" s="1"/>
  <c r="G138" i="9"/>
  <c r="H138" i="12" s="1"/>
  <c r="G137" i="9"/>
  <c r="H137" i="12" s="1"/>
  <c r="G136" i="9"/>
  <c r="H136" i="12" s="1"/>
  <c r="G135" i="9"/>
  <c r="H135" i="12" s="1"/>
  <c r="G134" i="9"/>
  <c r="H134" i="12" s="1"/>
  <c r="G132" i="9"/>
  <c r="H132" i="12" s="1"/>
  <c r="G131" i="9"/>
  <c r="H131" i="12" s="1"/>
  <c r="G129" i="9"/>
  <c r="H129" i="12" s="1"/>
  <c r="G128" i="9"/>
  <c r="H128" i="12" s="1"/>
  <c r="G127" i="9"/>
  <c r="H127" i="12" s="1"/>
  <c r="G126" i="9"/>
  <c r="H126" i="12" s="1"/>
  <c r="G125" i="9"/>
  <c r="H125" i="12" s="1"/>
  <c r="G124" i="9"/>
  <c r="H124" i="12" s="1"/>
  <c r="G122" i="9"/>
  <c r="H122" i="12" s="1"/>
  <c r="G121" i="9"/>
  <c r="H121" i="12" s="1"/>
  <c r="G120" i="9"/>
  <c r="H120" i="12" s="1"/>
  <c r="G118" i="9"/>
  <c r="H118" i="12" s="1"/>
  <c r="G117" i="9"/>
  <c r="H117" i="12" s="1"/>
  <c r="G116" i="9"/>
  <c r="H116" i="12" s="1"/>
  <c r="G115" i="9"/>
  <c r="H115" i="12" s="1"/>
  <c r="G114" i="9"/>
  <c r="H114" i="12" s="1"/>
  <c r="G113" i="9"/>
  <c r="H113" i="12" s="1"/>
  <c r="G111" i="9"/>
  <c r="H111" i="12" s="1"/>
  <c r="G110" i="9"/>
  <c r="H110" i="12" s="1"/>
  <c r="G108" i="9"/>
  <c r="H108" i="12" s="1"/>
  <c r="G107" i="9"/>
  <c r="H107" i="12" s="1"/>
  <c r="G106" i="9"/>
  <c r="H106" i="12" s="1"/>
  <c r="G104" i="9"/>
  <c r="H104" i="12" s="1"/>
  <c r="G103" i="9"/>
  <c r="H103" i="12" s="1"/>
  <c r="G102" i="9"/>
  <c r="H102" i="12" s="1"/>
  <c r="G101" i="9"/>
  <c r="H101" i="12" s="1"/>
  <c r="G100" i="9"/>
  <c r="G98" i="9"/>
  <c r="H98" i="12" s="1"/>
  <c r="G97" i="9"/>
  <c r="H97" i="12" s="1"/>
  <c r="G96" i="9"/>
  <c r="H96" i="12" s="1"/>
  <c r="G95" i="9"/>
  <c r="H95" i="12" s="1"/>
  <c r="G94" i="9"/>
  <c r="H94" i="12" s="1"/>
  <c r="G93" i="9"/>
  <c r="H93" i="12" s="1"/>
  <c r="G92" i="9"/>
  <c r="H92" i="12" s="1"/>
  <c r="G91" i="9"/>
  <c r="H91" i="12" s="1"/>
  <c r="G90" i="9"/>
  <c r="H90" i="12" s="1"/>
  <c r="G89" i="9"/>
  <c r="H89" i="12" s="1"/>
  <c r="G88" i="9"/>
  <c r="H88" i="12" s="1"/>
  <c r="G87" i="9"/>
  <c r="H87" i="12" s="1"/>
  <c r="G86" i="9"/>
  <c r="H86" i="12" s="1"/>
  <c r="G85" i="9"/>
  <c r="H85" i="12" s="1"/>
  <c r="G84" i="9"/>
  <c r="H84" i="12" s="1"/>
  <c r="G83" i="9"/>
  <c r="H83" i="12" s="1"/>
  <c r="G82" i="9"/>
  <c r="H82" i="12" s="1"/>
  <c r="G81" i="9"/>
  <c r="H81" i="12" s="1"/>
  <c r="G80" i="9"/>
  <c r="H80" i="12" s="1"/>
  <c r="G79" i="9"/>
  <c r="H79" i="12" s="1"/>
  <c r="G78" i="9"/>
  <c r="H78" i="12" s="1"/>
  <c r="G77" i="9"/>
  <c r="H77" i="12" s="1"/>
  <c r="G76" i="9"/>
  <c r="H76" i="12" s="1"/>
  <c r="G75" i="9"/>
  <c r="H75" i="12" s="1"/>
  <c r="G74" i="9"/>
  <c r="H74" i="12" s="1"/>
  <c r="G73" i="9"/>
  <c r="H73" i="12" s="1"/>
  <c r="G72" i="9"/>
  <c r="H72" i="12" s="1"/>
  <c r="G71" i="9"/>
  <c r="H71" i="12" s="1"/>
  <c r="G70" i="9"/>
  <c r="H70" i="12" s="1"/>
  <c r="G69" i="9"/>
  <c r="H69" i="12" s="1"/>
  <c r="G68" i="9"/>
  <c r="G66" i="9"/>
  <c r="H66" i="12" s="1"/>
  <c r="G65" i="9"/>
  <c r="H65" i="12" s="1"/>
  <c r="G64" i="9"/>
  <c r="H64" i="12" s="1"/>
  <c r="G63" i="9"/>
  <c r="H63" i="12" s="1"/>
  <c r="G62" i="9"/>
  <c r="H62" i="12" s="1"/>
  <c r="G60" i="9"/>
  <c r="H60" i="12" s="1"/>
  <c r="G59" i="9"/>
  <c r="H59" i="12" s="1"/>
  <c r="G58" i="9"/>
  <c r="H58" i="12" s="1"/>
  <c r="G57" i="9"/>
  <c r="H57" i="12" s="1"/>
  <c r="H56" i="12"/>
  <c r="G55" i="9"/>
  <c r="G54" i="9"/>
  <c r="H54" i="12" s="1"/>
  <c r="G52" i="9"/>
  <c r="H52" i="12" s="1"/>
  <c r="G51" i="9"/>
  <c r="H51" i="12" s="1"/>
  <c r="G50" i="9"/>
  <c r="H50" i="12" s="1"/>
  <c r="G49" i="9"/>
  <c r="H49" i="12" s="1"/>
  <c r="G48" i="9"/>
  <c r="H48" i="12" s="1"/>
  <c r="G46" i="9"/>
  <c r="H46" i="12" s="1"/>
  <c r="G45" i="9"/>
  <c r="H45" i="12" s="1"/>
  <c r="G44" i="9"/>
  <c r="H44" i="12" s="1"/>
  <c r="G43" i="9"/>
  <c r="H43" i="12" s="1"/>
  <c r="G41" i="9"/>
  <c r="H41" i="12" s="1"/>
  <c r="G40" i="9"/>
  <c r="H40" i="12" s="1"/>
  <c r="G39" i="9"/>
  <c r="H39" i="12" s="1"/>
  <c r="G38" i="9"/>
  <c r="H38" i="12" s="1"/>
  <c r="G37" i="9"/>
  <c r="H37" i="12" s="1"/>
  <c r="G36" i="9"/>
  <c r="H36" i="12" s="1"/>
  <c r="G35" i="9"/>
  <c r="H35" i="12" s="1"/>
  <c r="H33" i="12"/>
  <c r="G32" i="9"/>
  <c r="G31" i="9"/>
  <c r="H31" i="12" s="1"/>
  <c r="G30" i="9"/>
  <c r="H30" i="12" s="1"/>
  <c r="G29" i="9"/>
  <c r="G28" i="9"/>
  <c r="G27" i="9"/>
  <c r="G26" i="9"/>
  <c r="H26" i="12" s="1"/>
  <c r="G25" i="9"/>
  <c r="H25" i="12" s="1"/>
  <c r="G24" i="9"/>
  <c r="H24" i="12" s="1"/>
  <c r="G23" i="9"/>
  <c r="H23" i="12" s="1"/>
  <c r="G22" i="9"/>
  <c r="H22" i="12" s="1"/>
  <c r="G21" i="9"/>
  <c r="H21" i="12" s="1"/>
  <c r="G20" i="9"/>
  <c r="H20" i="12" s="1"/>
  <c r="G19" i="9"/>
  <c r="H19" i="12" s="1"/>
  <c r="G18" i="9"/>
  <c r="H18" i="12" s="1"/>
  <c r="G17" i="9"/>
  <c r="H17" i="12" s="1"/>
  <c r="G16" i="9"/>
  <c r="H16" i="12" s="1"/>
  <c r="G15" i="9"/>
  <c r="H15" i="12" s="1"/>
  <c r="G14" i="9"/>
  <c r="H14" i="12" s="1"/>
  <c r="H13" i="12"/>
  <c r="W240" i="10"/>
  <c r="W232" i="10"/>
  <c r="W231" i="10"/>
  <c r="W230" i="10"/>
  <c r="W229" i="10"/>
  <c r="W228" i="10"/>
  <c r="W227" i="10"/>
  <c r="O240" i="9"/>
  <c r="X240" i="9" s="1"/>
  <c r="O232" i="9"/>
  <c r="O231" i="9"/>
  <c r="O230" i="9"/>
  <c r="X230" i="9" s="1"/>
  <c r="O229" i="9"/>
  <c r="X229" i="9" s="1"/>
  <c r="O228" i="9"/>
  <c r="O227" i="9"/>
  <c r="W97" i="10"/>
  <c r="O97" i="9"/>
  <c r="X228" i="9" l="1"/>
  <c r="X232" i="9"/>
  <c r="L232" i="12" s="1"/>
  <c r="H55" i="12"/>
  <c r="K97" i="12"/>
  <c r="AN97" i="10"/>
  <c r="M97" i="12" s="1"/>
  <c r="K227" i="12"/>
  <c r="AN227" i="10"/>
  <c r="M227" i="12" s="1"/>
  <c r="K229" i="12"/>
  <c r="AN229" i="10"/>
  <c r="K231" i="12"/>
  <c r="AN231" i="10"/>
  <c r="M231" i="12" s="1"/>
  <c r="K240" i="12"/>
  <c r="AN240" i="10"/>
  <c r="M240" i="12" s="1"/>
  <c r="K228" i="12"/>
  <c r="AN228" i="10"/>
  <c r="M228" i="12" s="1"/>
  <c r="K230" i="12"/>
  <c r="AN230" i="10"/>
  <c r="M230" i="12" s="1"/>
  <c r="K232" i="12"/>
  <c r="AN232" i="10"/>
  <c r="M232" i="12" s="1"/>
  <c r="X227" i="9"/>
  <c r="X231" i="9"/>
  <c r="L231" i="12" s="1"/>
  <c r="H28" i="12"/>
  <c r="X28" i="9"/>
  <c r="H32" i="12"/>
  <c r="X32" i="9"/>
  <c r="H27" i="12"/>
  <c r="X27" i="9"/>
  <c r="X97" i="9"/>
  <c r="L97" i="12" s="1"/>
  <c r="H29" i="12"/>
  <c r="X29" i="9"/>
  <c r="J228" i="12"/>
  <c r="J230" i="12"/>
  <c r="L230" i="12"/>
  <c r="J232" i="12"/>
  <c r="J227" i="12"/>
  <c r="L227" i="12"/>
  <c r="J231" i="12"/>
  <c r="J229" i="12"/>
  <c r="L229" i="12"/>
  <c r="J240" i="12"/>
  <c r="H68" i="12"/>
  <c r="G67" i="9"/>
  <c r="H67" i="12" s="1"/>
  <c r="H100" i="12"/>
  <c r="G99" i="9"/>
  <c r="H99" i="12" s="1"/>
  <c r="I109" i="12"/>
  <c r="I42" i="12"/>
  <c r="I151" i="12"/>
  <c r="I221" i="12"/>
  <c r="I182" i="12"/>
  <c r="I123" i="12"/>
  <c r="I47" i="12"/>
  <c r="G151" i="9"/>
  <c r="H151" i="12" s="1"/>
  <c r="G153" i="9"/>
  <c r="H153" i="12" s="1"/>
  <c r="G212" i="9"/>
  <c r="H212" i="12" s="1"/>
  <c r="G141" i="9"/>
  <c r="H141" i="12" s="1"/>
  <c r="G61" i="9"/>
  <c r="H61" i="12" s="1"/>
  <c r="I130" i="12"/>
  <c r="I160" i="12"/>
  <c r="I119" i="12"/>
  <c r="I202" i="12"/>
  <c r="I204" i="12"/>
  <c r="I206" i="12"/>
  <c r="I208" i="12"/>
  <c r="G119" i="9"/>
  <c r="H119" i="12" s="1"/>
  <c r="L240" i="12"/>
  <c r="G47" i="9"/>
  <c r="H47" i="12" s="1"/>
  <c r="G109" i="9"/>
  <c r="H109" i="12" s="1"/>
  <c r="G123" i="9"/>
  <c r="H123" i="12" s="1"/>
  <c r="G202" i="9"/>
  <c r="H202" i="12" s="1"/>
  <c r="J97" i="12"/>
  <c r="I133" i="12"/>
  <c r="I135" i="12"/>
  <c r="G42" i="9"/>
  <c r="H42" i="12" s="1"/>
  <c r="G195" i="9"/>
  <c r="H195" i="12" s="1"/>
  <c r="I147" i="12"/>
  <c r="I149" i="12"/>
  <c r="I112" i="12"/>
  <c r="I105" i="12"/>
  <c r="I99" i="12"/>
  <c r="I67" i="12"/>
  <c r="I53" i="12"/>
  <c r="I34" i="12"/>
  <c r="I12" i="12"/>
  <c r="G221" i="9"/>
  <c r="H206" i="12"/>
  <c r="G182" i="9"/>
  <c r="G147" i="9"/>
  <c r="H147" i="12" s="1"/>
  <c r="G133" i="9"/>
  <c r="H133" i="12" s="1"/>
  <c r="G130" i="9"/>
  <c r="H130" i="12" s="1"/>
  <c r="G112" i="9"/>
  <c r="H112" i="12" s="1"/>
  <c r="G105" i="9"/>
  <c r="H105" i="12" s="1"/>
  <c r="G53" i="9"/>
  <c r="H53" i="12" s="1"/>
  <c r="G34" i="9"/>
  <c r="H34" i="12" s="1"/>
  <c r="G12" i="9"/>
  <c r="I153" i="12"/>
  <c r="I61" i="12"/>
  <c r="I141" i="12"/>
  <c r="H247" i="10"/>
  <c r="M229" i="12"/>
  <c r="L228" i="12"/>
  <c r="W140" i="10"/>
  <c r="AN140" i="10" s="1"/>
  <c r="O140" i="9"/>
  <c r="X140" i="9" s="1"/>
  <c r="G11" i="9" l="1"/>
  <c r="G10" i="9" s="1"/>
  <c r="I212" i="12"/>
  <c r="I195" i="12"/>
  <c r="H221" i="12"/>
  <c r="G211" i="9"/>
  <c r="H182" i="12"/>
  <c r="H12" i="12"/>
  <c r="H246" i="10"/>
  <c r="J251" i="12"/>
  <c r="J250" i="12"/>
  <c r="J249" i="12"/>
  <c r="J248" i="12"/>
  <c r="W245" i="10"/>
  <c r="W244" i="10"/>
  <c r="W243" i="10"/>
  <c r="W242" i="10"/>
  <c r="W241" i="10"/>
  <c r="W226" i="10"/>
  <c r="W225" i="10"/>
  <c r="W224" i="10"/>
  <c r="W223" i="10"/>
  <c r="W222" i="10"/>
  <c r="AL221" i="10"/>
  <c r="AK221" i="10"/>
  <c r="AJ221" i="10"/>
  <c r="AA221" i="10"/>
  <c r="Z221" i="10"/>
  <c r="Y221" i="10"/>
  <c r="X221" i="10"/>
  <c r="W220" i="10"/>
  <c r="W219" i="10"/>
  <c r="W218" i="10"/>
  <c r="W217" i="10"/>
  <c r="W216" i="10"/>
  <c r="W215" i="10"/>
  <c r="W214" i="10"/>
  <c r="W213" i="10"/>
  <c r="AN213" i="10" s="1"/>
  <c r="AL212" i="10"/>
  <c r="AK212" i="10"/>
  <c r="AJ212" i="10"/>
  <c r="AJ211" i="10" s="1"/>
  <c r="AJ210" i="10" s="1"/>
  <c r="AA212" i="10"/>
  <c r="Z212" i="10"/>
  <c r="Y212" i="10"/>
  <c r="X212" i="10"/>
  <c r="W209" i="10"/>
  <c r="W208" i="10"/>
  <c r="W207" i="10"/>
  <c r="AL206" i="10"/>
  <c r="AK206" i="10"/>
  <c r="AJ206" i="10"/>
  <c r="AA206" i="10"/>
  <c r="Z206" i="10"/>
  <c r="Y206" i="10"/>
  <c r="X206" i="10"/>
  <c r="W205" i="10"/>
  <c r="W204" i="10"/>
  <c r="W203" i="10"/>
  <c r="AL202" i="10"/>
  <c r="AK202" i="10"/>
  <c r="AJ202" i="10"/>
  <c r="AA202" i="10"/>
  <c r="Z202" i="10"/>
  <c r="Y202" i="10"/>
  <c r="X202" i="10"/>
  <c r="W201" i="10"/>
  <c r="W200" i="10"/>
  <c r="W199" i="10"/>
  <c r="W198" i="10"/>
  <c r="W197" i="10"/>
  <c r="W196" i="10"/>
  <c r="AL195" i="10"/>
  <c r="AK195" i="10"/>
  <c r="AJ195" i="10"/>
  <c r="AA195" i="10"/>
  <c r="Z195" i="10"/>
  <c r="Y195" i="10"/>
  <c r="X195" i="10"/>
  <c r="W194" i="10"/>
  <c r="W193" i="10"/>
  <c r="W192" i="10"/>
  <c r="W191" i="10"/>
  <c r="W190" i="10"/>
  <c r="W189" i="10"/>
  <c r="W188" i="10"/>
  <c r="W187" i="10"/>
  <c r="W186" i="10"/>
  <c r="W185" i="10"/>
  <c r="W184" i="10"/>
  <c r="W183" i="10"/>
  <c r="AL182" i="10"/>
  <c r="AK182" i="10"/>
  <c r="AJ182" i="10"/>
  <c r="AA182" i="10"/>
  <c r="Z182" i="10"/>
  <c r="Y182" i="10"/>
  <c r="X182" i="10"/>
  <c r="W181" i="10"/>
  <c r="W180" i="10"/>
  <c r="W179" i="10"/>
  <c r="W178" i="10"/>
  <c r="W177" i="10"/>
  <c r="W176" i="10"/>
  <c r="W175" i="10"/>
  <c r="W174" i="10"/>
  <c r="W173" i="10"/>
  <c r="W172" i="10"/>
  <c r="W171" i="10"/>
  <c r="W170" i="10"/>
  <c r="W169" i="10"/>
  <c r="W168" i="10"/>
  <c r="W167" i="10"/>
  <c r="W166" i="10"/>
  <c r="W165" i="10"/>
  <c r="W164" i="10"/>
  <c r="W163" i="10"/>
  <c r="W162" i="10"/>
  <c r="W161" i="10"/>
  <c r="AL160" i="10"/>
  <c r="AK160" i="10"/>
  <c r="AJ160" i="10"/>
  <c r="AA160" i="10"/>
  <c r="Z160" i="10"/>
  <c r="Y160" i="10"/>
  <c r="X160" i="10"/>
  <c r="W159" i="10"/>
  <c r="W155" i="10"/>
  <c r="W154" i="10"/>
  <c r="AL153" i="10"/>
  <c r="AK153" i="10"/>
  <c r="AJ153" i="10"/>
  <c r="AA153" i="10"/>
  <c r="Z153" i="10"/>
  <c r="Y153" i="10"/>
  <c r="X153" i="10"/>
  <c r="W152" i="10"/>
  <c r="AL151" i="10"/>
  <c r="AK151" i="10"/>
  <c r="AJ151" i="10"/>
  <c r="AA151" i="10"/>
  <c r="Z151" i="10"/>
  <c r="Y151" i="10"/>
  <c r="X151" i="10"/>
  <c r="W150" i="10"/>
  <c r="W149" i="10"/>
  <c r="W148" i="10"/>
  <c r="AL147" i="10"/>
  <c r="AK147" i="10"/>
  <c r="AJ147" i="10"/>
  <c r="AA147" i="10"/>
  <c r="Z147" i="10"/>
  <c r="Y147" i="10"/>
  <c r="X147" i="10"/>
  <c r="W146" i="10"/>
  <c r="K145" i="12"/>
  <c r="W144" i="10"/>
  <c r="W143" i="10"/>
  <c r="W142" i="10"/>
  <c r="AL141" i="10"/>
  <c r="AK141" i="10"/>
  <c r="AJ141" i="10"/>
  <c r="AA141" i="10"/>
  <c r="Z141" i="10"/>
  <c r="Y141" i="10"/>
  <c r="X141" i="10"/>
  <c r="K140" i="12"/>
  <c r="W139" i="10"/>
  <c r="W138" i="10"/>
  <c r="W137" i="10"/>
  <c r="W136" i="10"/>
  <c r="W135" i="10"/>
  <c r="W134" i="10"/>
  <c r="AL133" i="10"/>
  <c r="AK133" i="10"/>
  <c r="AJ133" i="10"/>
  <c r="AA133" i="10"/>
  <c r="Z133" i="10"/>
  <c r="Y133" i="10"/>
  <c r="X133" i="10"/>
  <c r="W132" i="10"/>
  <c r="W131" i="10"/>
  <c r="AL130" i="10"/>
  <c r="AK130" i="10"/>
  <c r="AJ130" i="10"/>
  <c r="AA130" i="10"/>
  <c r="Z130" i="10"/>
  <c r="Y130" i="10"/>
  <c r="X130" i="10"/>
  <c r="W129" i="10"/>
  <c r="W128" i="10"/>
  <c r="W127" i="10"/>
  <c r="W126" i="10"/>
  <c r="W125" i="10"/>
  <c r="W124" i="10"/>
  <c r="AL123" i="10"/>
  <c r="AK123" i="10"/>
  <c r="AJ123" i="10"/>
  <c r="AA123" i="10"/>
  <c r="Z123" i="10"/>
  <c r="Y123" i="10"/>
  <c r="X123" i="10"/>
  <c r="W122" i="10"/>
  <c r="W121" i="10"/>
  <c r="W120" i="10"/>
  <c r="AL119" i="10"/>
  <c r="AK119" i="10"/>
  <c r="AJ119" i="10"/>
  <c r="AA119" i="10"/>
  <c r="Z119" i="10"/>
  <c r="Y119" i="10"/>
  <c r="X119" i="10"/>
  <c r="W118" i="10"/>
  <c r="W117" i="10"/>
  <c r="W116" i="10"/>
  <c r="W115" i="10"/>
  <c r="W114" i="10"/>
  <c r="W113" i="10"/>
  <c r="AL112" i="10"/>
  <c r="AK112" i="10"/>
  <c r="AJ112" i="10"/>
  <c r="AA112" i="10"/>
  <c r="Z112" i="10"/>
  <c r="Y112" i="10"/>
  <c r="X112" i="10"/>
  <c r="W111" i="10"/>
  <c r="W110" i="10"/>
  <c r="AL109" i="10"/>
  <c r="AK109" i="10"/>
  <c r="AJ109" i="10"/>
  <c r="AA109" i="10"/>
  <c r="Z109" i="10"/>
  <c r="Y109" i="10"/>
  <c r="X109" i="10"/>
  <c r="W108" i="10"/>
  <c r="W107" i="10"/>
  <c r="W106" i="10"/>
  <c r="AL105" i="10"/>
  <c r="AK105" i="10"/>
  <c r="AJ105" i="10"/>
  <c r="AA105" i="10"/>
  <c r="Z105" i="10"/>
  <c r="Y105" i="10"/>
  <c r="X105" i="10"/>
  <c r="W104" i="10"/>
  <c r="W103" i="10"/>
  <c r="W102" i="10"/>
  <c r="W101" i="10"/>
  <c r="W100" i="10"/>
  <c r="AL99" i="10"/>
  <c r="AK99" i="10"/>
  <c r="AJ99" i="10"/>
  <c r="AA99" i="10"/>
  <c r="Z99" i="10"/>
  <c r="Y99" i="10"/>
  <c r="X99" i="10"/>
  <c r="W98" i="10"/>
  <c r="W96" i="10"/>
  <c r="W95" i="10"/>
  <c r="W94" i="10"/>
  <c r="W93" i="10"/>
  <c r="W92" i="10"/>
  <c r="W91" i="10"/>
  <c r="W90" i="10"/>
  <c r="W89" i="10"/>
  <c r="W88" i="10"/>
  <c r="W87" i="10"/>
  <c r="W86" i="10"/>
  <c r="W85" i="10"/>
  <c r="W84" i="10"/>
  <c r="W83" i="10"/>
  <c r="W82" i="10"/>
  <c r="W81" i="10"/>
  <c r="W80" i="10"/>
  <c r="W79" i="10"/>
  <c r="W78" i="10"/>
  <c r="W77" i="10"/>
  <c r="W76" i="10"/>
  <c r="W75" i="10"/>
  <c r="W74" i="10"/>
  <c r="W73" i="10"/>
  <c r="W72" i="10"/>
  <c r="W71" i="10"/>
  <c r="W70" i="10"/>
  <c r="W69" i="10"/>
  <c r="W68" i="10"/>
  <c r="AL67" i="10"/>
  <c r="AK67" i="10"/>
  <c r="AJ67" i="10"/>
  <c r="AA67" i="10"/>
  <c r="Z67" i="10"/>
  <c r="Y67" i="10"/>
  <c r="X67" i="10"/>
  <c r="W66" i="10"/>
  <c r="W65" i="10"/>
  <c r="W64" i="10"/>
  <c r="W63" i="10"/>
  <c r="W62" i="10"/>
  <c r="AL61" i="10"/>
  <c r="AK61" i="10"/>
  <c r="AJ61" i="10"/>
  <c r="AA61" i="10"/>
  <c r="Z61" i="10"/>
  <c r="Y61" i="10"/>
  <c r="X61" i="10"/>
  <c r="W60" i="10"/>
  <c r="W59" i="10"/>
  <c r="W58" i="10"/>
  <c r="W57" i="10"/>
  <c r="K56" i="12"/>
  <c r="W55" i="10"/>
  <c r="AN55" i="10" s="1"/>
  <c r="W54" i="10"/>
  <c r="AL53" i="10"/>
  <c r="AK53" i="10"/>
  <c r="AJ53" i="10"/>
  <c r="AA53" i="10"/>
  <c r="Z53" i="10"/>
  <c r="Y53" i="10"/>
  <c r="X53" i="10"/>
  <c r="W52" i="10"/>
  <c r="W51" i="10"/>
  <c r="W50" i="10"/>
  <c r="W49" i="10"/>
  <c r="W48" i="10"/>
  <c r="AL47" i="10"/>
  <c r="AK47" i="10"/>
  <c r="AJ47" i="10"/>
  <c r="AA47" i="10"/>
  <c r="Z47" i="10"/>
  <c r="Y47" i="10"/>
  <c r="X47" i="10"/>
  <c r="W46" i="10"/>
  <c r="W45" i="10"/>
  <c r="W44" i="10"/>
  <c r="W43" i="10"/>
  <c r="AL42" i="10"/>
  <c r="AK42" i="10"/>
  <c r="AJ42" i="10"/>
  <c r="AA42" i="10"/>
  <c r="Z42" i="10"/>
  <c r="Y42" i="10"/>
  <c r="X42" i="10"/>
  <c r="W41" i="10"/>
  <c r="W40" i="10"/>
  <c r="W39" i="10"/>
  <c r="W38" i="10"/>
  <c r="W37" i="10"/>
  <c r="W36" i="10"/>
  <c r="W35" i="10"/>
  <c r="AL34" i="10"/>
  <c r="AK34" i="10"/>
  <c r="AJ34" i="10"/>
  <c r="AA34" i="10"/>
  <c r="Z34" i="10"/>
  <c r="Y34" i="10"/>
  <c r="X34" i="10"/>
  <c r="W33" i="10"/>
  <c r="W32" i="10"/>
  <c r="W31" i="10"/>
  <c r="W30" i="10"/>
  <c r="W29" i="10"/>
  <c r="W28" i="10"/>
  <c r="W27" i="10"/>
  <c r="W26" i="10"/>
  <c r="W25" i="10"/>
  <c r="W24" i="10"/>
  <c r="W23" i="10"/>
  <c r="W22" i="10"/>
  <c r="W21" i="10"/>
  <c r="W20" i="10"/>
  <c r="W19" i="10"/>
  <c r="W18" i="10"/>
  <c r="W17" i="10"/>
  <c r="W16" i="10"/>
  <c r="W15" i="10"/>
  <c r="W14" i="10"/>
  <c r="W13" i="10"/>
  <c r="AL12" i="10"/>
  <c r="AK12" i="10"/>
  <c r="AJ12" i="10"/>
  <c r="AA12" i="10"/>
  <c r="Z12" i="10"/>
  <c r="Y12" i="10"/>
  <c r="X12" i="10"/>
  <c r="L256" i="12"/>
  <c r="L251" i="12"/>
  <c r="L250" i="12"/>
  <c r="L249" i="12"/>
  <c r="L248" i="12"/>
  <c r="O245" i="9"/>
  <c r="X245" i="9" s="1"/>
  <c r="O244" i="9"/>
  <c r="X244" i="9" s="1"/>
  <c r="O243" i="9"/>
  <c r="X243" i="9" s="1"/>
  <c r="O242" i="9"/>
  <c r="X242" i="9" s="1"/>
  <c r="O241" i="9"/>
  <c r="X241" i="9" s="1"/>
  <c r="O226" i="9"/>
  <c r="X226" i="9" s="1"/>
  <c r="O225" i="9"/>
  <c r="X225" i="9" s="1"/>
  <c r="O224" i="9"/>
  <c r="X224" i="9" s="1"/>
  <c r="O223" i="9"/>
  <c r="X223" i="9" s="1"/>
  <c r="O222" i="9"/>
  <c r="X222" i="9" s="1"/>
  <c r="U221" i="9"/>
  <c r="T221" i="9"/>
  <c r="S221" i="9"/>
  <c r="R221" i="9"/>
  <c r="Q221" i="9"/>
  <c r="P221" i="9"/>
  <c r="O220" i="9"/>
  <c r="X220" i="9" s="1"/>
  <c r="O219" i="9"/>
  <c r="X219" i="9" s="1"/>
  <c r="O218" i="9"/>
  <c r="X218" i="9" s="1"/>
  <c r="O217" i="9"/>
  <c r="X217" i="9" s="1"/>
  <c r="O216" i="9"/>
  <c r="X216" i="9" s="1"/>
  <c r="O215" i="9"/>
  <c r="X215" i="9" s="1"/>
  <c r="O214" i="9"/>
  <c r="X214" i="9" s="1"/>
  <c r="O213" i="9"/>
  <c r="X213" i="9" s="1"/>
  <c r="U212" i="9"/>
  <c r="T212" i="9"/>
  <c r="S212" i="9"/>
  <c r="R212" i="9"/>
  <c r="Q212" i="9"/>
  <c r="P212" i="9"/>
  <c r="O209" i="9"/>
  <c r="X209" i="9" s="1"/>
  <c r="O208" i="9"/>
  <c r="X208" i="9" s="1"/>
  <c r="O207" i="9"/>
  <c r="X207" i="9" s="1"/>
  <c r="U206" i="9"/>
  <c r="T206" i="9"/>
  <c r="S206" i="9"/>
  <c r="R206" i="9"/>
  <c r="Q206" i="9"/>
  <c r="P206" i="9"/>
  <c r="O205" i="9"/>
  <c r="X205" i="9" s="1"/>
  <c r="O204" i="9"/>
  <c r="X204" i="9" s="1"/>
  <c r="O203" i="9"/>
  <c r="X203" i="9" s="1"/>
  <c r="U202" i="9"/>
  <c r="T202" i="9"/>
  <c r="S202" i="9"/>
  <c r="R202" i="9"/>
  <c r="Q202" i="9"/>
  <c r="P202" i="9"/>
  <c r="O201" i="9"/>
  <c r="X201" i="9" s="1"/>
  <c r="O200" i="9"/>
  <c r="X200" i="9" s="1"/>
  <c r="O199" i="9"/>
  <c r="X199" i="9" s="1"/>
  <c r="O198" i="9"/>
  <c r="X198" i="9" s="1"/>
  <c r="O197" i="9"/>
  <c r="X197" i="9" s="1"/>
  <c r="O196" i="9"/>
  <c r="X196" i="9" s="1"/>
  <c r="U195" i="9"/>
  <c r="T195" i="9"/>
  <c r="S195" i="9"/>
  <c r="R195" i="9"/>
  <c r="Q195" i="9"/>
  <c r="P195" i="9"/>
  <c r="O194" i="9"/>
  <c r="X194" i="9" s="1"/>
  <c r="O193" i="9"/>
  <c r="X193" i="9" s="1"/>
  <c r="O192" i="9"/>
  <c r="X192" i="9" s="1"/>
  <c r="O191" i="9"/>
  <c r="X191" i="9" s="1"/>
  <c r="O190" i="9"/>
  <c r="X190" i="9" s="1"/>
  <c r="O189" i="9"/>
  <c r="X189" i="9" s="1"/>
  <c r="O188" i="9"/>
  <c r="X188" i="9" s="1"/>
  <c r="O187" i="9"/>
  <c r="X187" i="9" s="1"/>
  <c r="O186" i="9"/>
  <c r="X186" i="9" s="1"/>
  <c r="O185" i="9"/>
  <c r="X185" i="9" s="1"/>
  <c r="O184" i="9"/>
  <c r="X184" i="9" s="1"/>
  <c r="O183" i="9"/>
  <c r="X183" i="9" s="1"/>
  <c r="U182" i="9"/>
  <c r="T182" i="9"/>
  <c r="S182" i="9"/>
  <c r="R182" i="9"/>
  <c r="Q182" i="9"/>
  <c r="P182" i="9"/>
  <c r="O181" i="9"/>
  <c r="X181" i="9" s="1"/>
  <c r="O180" i="9"/>
  <c r="X180" i="9" s="1"/>
  <c r="O179" i="9"/>
  <c r="X179" i="9" s="1"/>
  <c r="O178" i="9"/>
  <c r="X178" i="9" s="1"/>
  <c r="O177" i="9"/>
  <c r="X177" i="9" s="1"/>
  <c r="O176" i="9"/>
  <c r="X176" i="9" s="1"/>
  <c r="O175" i="9"/>
  <c r="X175" i="9" s="1"/>
  <c r="O174" i="9"/>
  <c r="X174" i="9" s="1"/>
  <c r="O173" i="9"/>
  <c r="X173" i="9" s="1"/>
  <c r="O172" i="9"/>
  <c r="X172" i="9" s="1"/>
  <c r="O171" i="9"/>
  <c r="X171" i="9" s="1"/>
  <c r="O170" i="9"/>
  <c r="X170" i="9" s="1"/>
  <c r="O169" i="9"/>
  <c r="X169" i="9" s="1"/>
  <c r="O168" i="9"/>
  <c r="X168" i="9" s="1"/>
  <c r="O167" i="9"/>
  <c r="X167" i="9" s="1"/>
  <c r="O166" i="9"/>
  <c r="X166" i="9" s="1"/>
  <c r="O165" i="9"/>
  <c r="X165" i="9" s="1"/>
  <c r="O164" i="9"/>
  <c r="X164" i="9" s="1"/>
  <c r="O163" i="9"/>
  <c r="X163" i="9" s="1"/>
  <c r="O162" i="9"/>
  <c r="X162" i="9" s="1"/>
  <c r="O161" i="9"/>
  <c r="U160" i="9"/>
  <c r="T160" i="9"/>
  <c r="S160" i="9"/>
  <c r="R160" i="9"/>
  <c r="Q160" i="9"/>
  <c r="P160" i="9"/>
  <c r="O159" i="9"/>
  <c r="X159" i="9" s="1"/>
  <c r="O155" i="9"/>
  <c r="X155" i="9" s="1"/>
  <c r="O154" i="9"/>
  <c r="X154" i="9" s="1"/>
  <c r="U153" i="9"/>
  <c r="T153" i="9"/>
  <c r="S153" i="9"/>
  <c r="R153" i="9"/>
  <c r="Q153" i="9"/>
  <c r="P153" i="9"/>
  <c r="O152" i="9"/>
  <c r="X152" i="9" s="1"/>
  <c r="U151" i="9"/>
  <c r="T151" i="9"/>
  <c r="S151" i="9"/>
  <c r="R151" i="9"/>
  <c r="Q151" i="9"/>
  <c r="P151" i="9"/>
  <c r="O150" i="9"/>
  <c r="X150" i="9" s="1"/>
  <c r="O149" i="9"/>
  <c r="X149" i="9" s="1"/>
  <c r="O148" i="9"/>
  <c r="X148" i="9" s="1"/>
  <c r="U147" i="9"/>
  <c r="T147" i="9"/>
  <c r="S147" i="9"/>
  <c r="R147" i="9"/>
  <c r="Q147" i="9"/>
  <c r="P147" i="9"/>
  <c r="O146" i="9"/>
  <c r="X146" i="9" s="1"/>
  <c r="J145" i="12"/>
  <c r="O144" i="9"/>
  <c r="X144" i="9" s="1"/>
  <c r="O143" i="9"/>
  <c r="X143" i="9" s="1"/>
  <c r="O142" i="9"/>
  <c r="X142" i="9" s="1"/>
  <c r="U141" i="9"/>
  <c r="T141" i="9"/>
  <c r="S141" i="9"/>
  <c r="R141" i="9"/>
  <c r="Q141" i="9"/>
  <c r="P141" i="9"/>
  <c r="J140" i="12"/>
  <c r="O139" i="9"/>
  <c r="X139" i="9" s="1"/>
  <c r="O138" i="9"/>
  <c r="X138" i="9" s="1"/>
  <c r="O137" i="9"/>
  <c r="X137" i="9" s="1"/>
  <c r="O136" i="9"/>
  <c r="X136" i="9" s="1"/>
  <c r="O135" i="9"/>
  <c r="X135" i="9" s="1"/>
  <c r="O134" i="9"/>
  <c r="X134" i="9" s="1"/>
  <c r="U133" i="9"/>
  <c r="T133" i="9"/>
  <c r="S133" i="9"/>
  <c r="R133" i="9"/>
  <c r="Q133" i="9"/>
  <c r="P133" i="9"/>
  <c r="O132" i="9"/>
  <c r="X132" i="9" s="1"/>
  <c r="O131" i="9"/>
  <c r="X131" i="9" s="1"/>
  <c r="U130" i="9"/>
  <c r="T130" i="9"/>
  <c r="S130" i="9"/>
  <c r="R130" i="9"/>
  <c r="Q130" i="9"/>
  <c r="P130" i="9"/>
  <c r="O129" i="9"/>
  <c r="X129" i="9" s="1"/>
  <c r="O128" i="9"/>
  <c r="X128" i="9" s="1"/>
  <c r="O127" i="9"/>
  <c r="X127" i="9" s="1"/>
  <c r="O126" i="9"/>
  <c r="X126" i="9" s="1"/>
  <c r="O125" i="9"/>
  <c r="X125" i="9" s="1"/>
  <c r="O124" i="9"/>
  <c r="X124" i="9" s="1"/>
  <c r="U123" i="9"/>
  <c r="T123" i="9"/>
  <c r="S123" i="9"/>
  <c r="R123" i="9"/>
  <c r="Q123" i="9"/>
  <c r="P123" i="9"/>
  <c r="O122" i="9"/>
  <c r="X122" i="9" s="1"/>
  <c r="O121" i="9"/>
  <c r="X121" i="9" s="1"/>
  <c r="O120" i="9"/>
  <c r="X120" i="9" s="1"/>
  <c r="U119" i="9"/>
  <c r="T119" i="9"/>
  <c r="S119" i="9"/>
  <c r="R119" i="9"/>
  <c r="Q119" i="9"/>
  <c r="P119" i="9"/>
  <c r="O118" i="9"/>
  <c r="X118" i="9" s="1"/>
  <c r="O117" i="9"/>
  <c r="X117" i="9" s="1"/>
  <c r="O116" i="9"/>
  <c r="X116" i="9" s="1"/>
  <c r="O115" i="9"/>
  <c r="X115" i="9" s="1"/>
  <c r="O114" i="9"/>
  <c r="X114" i="9" s="1"/>
  <c r="O113" i="9"/>
  <c r="X113" i="9" s="1"/>
  <c r="U112" i="9"/>
  <c r="T112" i="9"/>
  <c r="S112" i="9"/>
  <c r="R112" i="9"/>
  <c r="Q112" i="9"/>
  <c r="P112" i="9"/>
  <c r="O111" i="9"/>
  <c r="X111" i="9" s="1"/>
  <c r="O110" i="9"/>
  <c r="X110" i="9" s="1"/>
  <c r="U109" i="9"/>
  <c r="T109" i="9"/>
  <c r="S109" i="9"/>
  <c r="R109" i="9"/>
  <c r="Q109" i="9"/>
  <c r="P109" i="9"/>
  <c r="O108" i="9"/>
  <c r="X108" i="9" s="1"/>
  <c r="O107" i="9"/>
  <c r="X107" i="9" s="1"/>
  <c r="O106" i="9"/>
  <c r="X106" i="9" s="1"/>
  <c r="U105" i="9"/>
  <c r="T105" i="9"/>
  <c r="S105" i="9"/>
  <c r="R105" i="9"/>
  <c r="Q105" i="9"/>
  <c r="P105" i="9"/>
  <c r="O104" i="9"/>
  <c r="X104" i="9" s="1"/>
  <c r="O103" i="9"/>
  <c r="X103" i="9" s="1"/>
  <c r="O102" i="9"/>
  <c r="X102" i="9" s="1"/>
  <c r="O101" i="9"/>
  <c r="X101" i="9" s="1"/>
  <c r="O100" i="9"/>
  <c r="X100" i="9" s="1"/>
  <c r="U99" i="9"/>
  <c r="T99" i="9"/>
  <c r="S99" i="9"/>
  <c r="R99" i="9"/>
  <c r="Q99" i="9"/>
  <c r="P99" i="9"/>
  <c r="O98" i="9"/>
  <c r="X98" i="9" s="1"/>
  <c r="O96" i="9"/>
  <c r="X96" i="9" s="1"/>
  <c r="O95" i="9"/>
  <c r="X95" i="9" s="1"/>
  <c r="O94" i="9"/>
  <c r="X94" i="9" s="1"/>
  <c r="O93" i="9"/>
  <c r="X93" i="9" s="1"/>
  <c r="O92" i="9"/>
  <c r="X92" i="9" s="1"/>
  <c r="O91" i="9"/>
  <c r="X91" i="9" s="1"/>
  <c r="O90" i="9"/>
  <c r="X90" i="9" s="1"/>
  <c r="O89" i="9"/>
  <c r="X89" i="9" s="1"/>
  <c r="O88" i="9"/>
  <c r="X88" i="9" s="1"/>
  <c r="O87" i="9"/>
  <c r="X87" i="9" s="1"/>
  <c r="O86" i="9"/>
  <c r="X86" i="9" s="1"/>
  <c r="O85" i="9"/>
  <c r="X85" i="9" s="1"/>
  <c r="O84" i="9"/>
  <c r="X84" i="9" s="1"/>
  <c r="O83" i="9"/>
  <c r="X83" i="9" s="1"/>
  <c r="O82" i="9"/>
  <c r="X82" i="9" s="1"/>
  <c r="O81" i="9"/>
  <c r="X81" i="9" s="1"/>
  <c r="O80" i="9"/>
  <c r="X80" i="9" s="1"/>
  <c r="O79" i="9"/>
  <c r="X79" i="9" s="1"/>
  <c r="O78" i="9"/>
  <c r="X78" i="9" s="1"/>
  <c r="O77" i="9"/>
  <c r="X77" i="9" s="1"/>
  <c r="O76" i="9"/>
  <c r="X76" i="9" s="1"/>
  <c r="O75" i="9"/>
  <c r="X75" i="9" s="1"/>
  <c r="O74" i="9"/>
  <c r="X74" i="9" s="1"/>
  <c r="O73" i="9"/>
  <c r="X73" i="9" s="1"/>
  <c r="O72" i="9"/>
  <c r="X72" i="9" s="1"/>
  <c r="O71" i="9"/>
  <c r="X71" i="9" s="1"/>
  <c r="O70" i="9"/>
  <c r="X70" i="9" s="1"/>
  <c r="O69" i="9"/>
  <c r="X69" i="9" s="1"/>
  <c r="O68" i="9"/>
  <c r="X68" i="9" s="1"/>
  <c r="U67" i="9"/>
  <c r="T67" i="9"/>
  <c r="S67" i="9"/>
  <c r="R67" i="9"/>
  <c r="Q67" i="9"/>
  <c r="P67" i="9"/>
  <c r="O66" i="9"/>
  <c r="X66" i="9" s="1"/>
  <c r="O65" i="9"/>
  <c r="X65" i="9" s="1"/>
  <c r="O64" i="9"/>
  <c r="X64" i="9" s="1"/>
  <c r="O63" i="9"/>
  <c r="X63" i="9" s="1"/>
  <c r="O62" i="9"/>
  <c r="X62" i="9" s="1"/>
  <c r="U61" i="9"/>
  <c r="T61" i="9"/>
  <c r="S61" i="9"/>
  <c r="R61" i="9"/>
  <c r="Q61" i="9"/>
  <c r="P61" i="9"/>
  <c r="O60" i="9"/>
  <c r="X60" i="9" s="1"/>
  <c r="O59" i="9"/>
  <c r="X59" i="9" s="1"/>
  <c r="O58" i="9"/>
  <c r="X58" i="9" s="1"/>
  <c r="O57" i="9"/>
  <c r="X57" i="9" s="1"/>
  <c r="J56" i="12"/>
  <c r="O55" i="9"/>
  <c r="X55" i="9" s="1"/>
  <c r="O54" i="9"/>
  <c r="X54" i="9" s="1"/>
  <c r="U53" i="9"/>
  <c r="T53" i="9"/>
  <c r="S53" i="9"/>
  <c r="R53" i="9"/>
  <c r="Q53" i="9"/>
  <c r="P53" i="9"/>
  <c r="O52" i="9"/>
  <c r="X52" i="9" s="1"/>
  <c r="O51" i="9"/>
  <c r="X51" i="9" s="1"/>
  <c r="O50" i="9"/>
  <c r="X50" i="9" s="1"/>
  <c r="O49" i="9"/>
  <c r="X49" i="9" s="1"/>
  <c r="O48" i="9"/>
  <c r="X48" i="9" s="1"/>
  <c r="U47" i="9"/>
  <c r="T47" i="9"/>
  <c r="S47" i="9"/>
  <c r="R47" i="9"/>
  <c r="Q47" i="9"/>
  <c r="P47" i="9"/>
  <c r="O46" i="9"/>
  <c r="X46" i="9" s="1"/>
  <c r="O45" i="9"/>
  <c r="X45" i="9" s="1"/>
  <c r="O44" i="9"/>
  <c r="X44" i="9" s="1"/>
  <c r="O43" i="9"/>
  <c r="X43" i="9" s="1"/>
  <c r="U42" i="9"/>
  <c r="T42" i="9"/>
  <c r="S42" i="9"/>
  <c r="R42" i="9"/>
  <c r="Q42" i="9"/>
  <c r="P42" i="9"/>
  <c r="O41" i="9"/>
  <c r="X41" i="9" s="1"/>
  <c r="O40" i="9"/>
  <c r="X40" i="9" s="1"/>
  <c r="O39" i="9"/>
  <c r="X39" i="9" s="1"/>
  <c r="O38" i="9"/>
  <c r="X38" i="9" s="1"/>
  <c r="O37" i="9"/>
  <c r="X37" i="9" s="1"/>
  <c r="O36" i="9"/>
  <c r="X36" i="9" s="1"/>
  <c r="O35" i="9"/>
  <c r="X35" i="9" s="1"/>
  <c r="U34" i="9"/>
  <c r="T34" i="9"/>
  <c r="S34" i="9"/>
  <c r="R34" i="9"/>
  <c r="Q34" i="9"/>
  <c r="P34" i="9"/>
  <c r="O33" i="9"/>
  <c r="X33" i="9" s="1"/>
  <c r="J32" i="12"/>
  <c r="O31" i="9"/>
  <c r="X31" i="9" s="1"/>
  <c r="O30" i="9"/>
  <c r="X30" i="9" s="1"/>
  <c r="J29" i="12"/>
  <c r="J28" i="12"/>
  <c r="J27" i="12"/>
  <c r="O26" i="9"/>
  <c r="X26" i="9" s="1"/>
  <c r="O25" i="9"/>
  <c r="X25" i="9" s="1"/>
  <c r="O24" i="9"/>
  <c r="X24" i="9" s="1"/>
  <c r="O23" i="9"/>
  <c r="X23" i="9" s="1"/>
  <c r="O22" i="9"/>
  <c r="X22" i="9" s="1"/>
  <c r="O21" i="9"/>
  <c r="X21" i="9" s="1"/>
  <c r="O20" i="9"/>
  <c r="X20" i="9" s="1"/>
  <c r="O19" i="9"/>
  <c r="X19" i="9" s="1"/>
  <c r="O18" i="9"/>
  <c r="X18" i="9" s="1"/>
  <c r="O17" i="9"/>
  <c r="X17" i="9" s="1"/>
  <c r="O16" i="9"/>
  <c r="X16" i="9" s="1"/>
  <c r="O15" i="9"/>
  <c r="X15" i="9" s="1"/>
  <c r="O14" i="9"/>
  <c r="X14" i="9" s="1"/>
  <c r="O13" i="9"/>
  <c r="X13" i="9" s="1"/>
  <c r="U12" i="9"/>
  <c r="T12" i="9"/>
  <c r="S12" i="9"/>
  <c r="R12" i="9"/>
  <c r="Q12" i="9"/>
  <c r="P12" i="9"/>
  <c r="K22" i="12" l="1"/>
  <c r="AN22" i="10"/>
  <c r="K30" i="12"/>
  <c r="AN30" i="10"/>
  <c r="M30" i="12" s="1"/>
  <c r="K74" i="12"/>
  <c r="AN74" i="10"/>
  <c r="K90" i="12"/>
  <c r="AN90" i="10"/>
  <c r="M90" i="12" s="1"/>
  <c r="K101" i="12"/>
  <c r="AN101" i="10"/>
  <c r="K135" i="12"/>
  <c r="AN135" i="10"/>
  <c r="M135" i="12" s="1"/>
  <c r="K148" i="12"/>
  <c r="AN148" i="10"/>
  <c r="K165" i="12"/>
  <c r="AN165" i="10"/>
  <c r="M165" i="12" s="1"/>
  <c r="K204" i="12"/>
  <c r="AN204" i="10"/>
  <c r="K27" i="12"/>
  <c r="AN27" i="10"/>
  <c r="M27" i="12" s="1"/>
  <c r="K46" i="12"/>
  <c r="AN46" i="10"/>
  <c r="K59" i="12"/>
  <c r="AN59" i="10"/>
  <c r="M59" i="12" s="1"/>
  <c r="K68" i="12"/>
  <c r="AN68" i="10"/>
  <c r="K72" i="12"/>
  <c r="AN72" i="10"/>
  <c r="M72" i="12" s="1"/>
  <c r="K78" i="12"/>
  <c r="AN78" i="10"/>
  <c r="K84" i="12"/>
  <c r="AN84" i="10"/>
  <c r="M84" i="12" s="1"/>
  <c r="K88" i="12"/>
  <c r="AN88" i="10"/>
  <c r="K96" i="12"/>
  <c r="AN96" i="10"/>
  <c r="M96" i="12" s="1"/>
  <c r="K104" i="12"/>
  <c r="AN104" i="10"/>
  <c r="M104" i="12" s="1"/>
  <c r="K124" i="12"/>
  <c r="AN124" i="10"/>
  <c r="M124" i="12" s="1"/>
  <c r="K168" i="12"/>
  <c r="AN168" i="10"/>
  <c r="K176" i="12"/>
  <c r="AN176" i="10"/>
  <c r="M176" i="12" s="1"/>
  <c r="K181" i="12"/>
  <c r="AN181" i="10"/>
  <c r="K185" i="12"/>
  <c r="AN185" i="10"/>
  <c r="M185" i="12" s="1"/>
  <c r="K219" i="12"/>
  <c r="AN219" i="10"/>
  <c r="K16" i="12"/>
  <c r="AN16" i="10"/>
  <c r="M16" i="12" s="1"/>
  <c r="K20" i="12"/>
  <c r="AN20" i="10"/>
  <c r="K25" i="12"/>
  <c r="AN25" i="10"/>
  <c r="M25" i="12" s="1"/>
  <c r="K37" i="12"/>
  <c r="AN37" i="10"/>
  <c r="K52" i="12"/>
  <c r="AN52" i="10"/>
  <c r="M52" i="12" s="1"/>
  <c r="K65" i="12"/>
  <c r="AN65" i="10"/>
  <c r="K102" i="12"/>
  <c r="AN102" i="10"/>
  <c r="M102" i="12" s="1"/>
  <c r="K111" i="12"/>
  <c r="AN111" i="10"/>
  <c r="K115" i="12"/>
  <c r="AN115" i="10"/>
  <c r="M115" i="12" s="1"/>
  <c r="K118" i="12"/>
  <c r="AN118" i="10"/>
  <c r="K120" i="12"/>
  <c r="AN120" i="10"/>
  <c r="M120" i="12" s="1"/>
  <c r="K127" i="12"/>
  <c r="AN127" i="10"/>
  <c r="K131" i="12"/>
  <c r="AN131" i="10"/>
  <c r="M131" i="12" s="1"/>
  <c r="K136" i="12"/>
  <c r="AN136" i="10"/>
  <c r="K142" i="12"/>
  <c r="AN142" i="10"/>
  <c r="M142" i="12" s="1"/>
  <c r="K149" i="12"/>
  <c r="AN149" i="10"/>
  <c r="K154" i="12"/>
  <c r="AN154" i="10"/>
  <c r="M154" i="12" s="1"/>
  <c r="K159" i="12"/>
  <c r="AN159" i="10"/>
  <c r="M159" i="12" s="1"/>
  <c r="K163" i="12"/>
  <c r="AN163" i="10"/>
  <c r="M163" i="12" s="1"/>
  <c r="K166" i="12"/>
  <c r="AN166" i="10"/>
  <c r="K171" i="12"/>
  <c r="AN171" i="10"/>
  <c r="M171" i="12" s="1"/>
  <c r="K174" i="12"/>
  <c r="AN174" i="10"/>
  <c r="K179" i="12"/>
  <c r="AN179" i="10"/>
  <c r="M179" i="12" s="1"/>
  <c r="K183" i="12"/>
  <c r="AN183" i="10"/>
  <c r="M183" i="12" s="1"/>
  <c r="K186" i="12"/>
  <c r="AN186" i="10"/>
  <c r="M186" i="12" s="1"/>
  <c r="K191" i="12"/>
  <c r="AN191" i="10"/>
  <c r="M191" i="12" s="1"/>
  <c r="K194" i="12"/>
  <c r="AN194" i="10"/>
  <c r="M194" i="12" s="1"/>
  <c r="K196" i="12"/>
  <c r="AN196" i="10"/>
  <c r="K201" i="12"/>
  <c r="AN201" i="10"/>
  <c r="M201" i="12" s="1"/>
  <c r="K208" i="12"/>
  <c r="AN208" i="10"/>
  <c r="M208" i="12" s="1"/>
  <c r="K223" i="12"/>
  <c r="AN223" i="10"/>
  <c r="M223" i="12" s="1"/>
  <c r="K225" i="12"/>
  <c r="AN225" i="10"/>
  <c r="M225" i="12" s="1"/>
  <c r="K241" i="12"/>
  <c r="AN241" i="10"/>
  <c r="M241" i="12" s="1"/>
  <c r="K243" i="12"/>
  <c r="AN243" i="10"/>
  <c r="K245" i="12"/>
  <c r="AN245" i="10"/>
  <c r="M245" i="12" s="1"/>
  <c r="K82" i="12"/>
  <c r="AN82" i="10"/>
  <c r="M82" i="12" s="1"/>
  <c r="K92" i="12"/>
  <c r="AN92" i="10"/>
  <c r="M92" i="12" s="1"/>
  <c r="K106" i="12"/>
  <c r="AN106" i="10"/>
  <c r="M106" i="12" s="1"/>
  <c r="K117" i="12"/>
  <c r="AN117" i="10"/>
  <c r="M117" i="12" s="1"/>
  <c r="K129" i="12"/>
  <c r="AN129" i="10"/>
  <c r="M129" i="12" s="1"/>
  <c r="K173" i="12"/>
  <c r="AN173" i="10"/>
  <c r="M173" i="12" s="1"/>
  <c r="K193" i="12"/>
  <c r="AN193" i="10"/>
  <c r="M193" i="12" s="1"/>
  <c r="K50" i="12"/>
  <c r="AN50" i="10"/>
  <c r="M50" i="12" s="1"/>
  <c r="K26" i="12"/>
  <c r="AN26" i="10"/>
  <c r="M26" i="12" s="1"/>
  <c r="K31" i="12"/>
  <c r="AN31" i="10"/>
  <c r="M31" i="12" s="1"/>
  <c r="K35" i="12"/>
  <c r="AN35" i="10"/>
  <c r="M35" i="12" s="1"/>
  <c r="K38" i="12"/>
  <c r="AN38" i="10"/>
  <c r="M38" i="12" s="1"/>
  <c r="K54" i="12"/>
  <c r="AN54" i="10"/>
  <c r="M54" i="12" s="1"/>
  <c r="K58" i="12"/>
  <c r="AN58" i="10"/>
  <c r="M58" i="12" s="1"/>
  <c r="K60" i="12"/>
  <c r="AN60" i="10"/>
  <c r="M60" i="12" s="1"/>
  <c r="K69" i="12"/>
  <c r="AN69" i="10"/>
  <c r="M69" i="12" s="1"/>
  <c r="K71" i="12"/>
  <c r="AN71" i="10"/>
  <c r="M71" i="12" s="1"/>
  <c r="K73" i="12"/>
  <c r="AN73" i="10"/>
  <c r="M73" i="12" s="1"/>
  <c r="K75" i="12"/>
  <c r="AN75" i="10"/>
  <c r="M75" i="12" s="1"/>
  <c r="K77" i="12"/>
  <c r="AN77" i="10"/>
  <c r="M77" i="12" s="1"/>
  <c r="K79" i="12"/>
  <c r="AN79" i="10"/>
  <c r="M79" i="12" s="1"/>
  <c r="K81" i="12"/>
  <c r="AN81" i="10"/>
  <c r="M81" i="12" s="1"/>
  <c r="K83" i="12"/>
  <c r="AN83" i="10"/>
  <c r="M83" i="12" s="1"/>
  <c r="K85" i="12"/>
  <c r="AN85" i="10"/>
  <c r="M85" i="12" s="1"/>
  <c r="K87" i="12"/>
  <c r="AN87" i="10"/>
  <c r="M87" i="12" s="1"/>
  <c r="K89" i="12"/>
  <c r="AN89" i="10"/>
  <c r="M89" i="12" s="1"/>
  <c r="K91" i="12"/>
  <c r="AN91" i="10"/>
  <c r="M91" i="12" s="1"/>
  <c r="K93" i="12"/>
  <c r="AN93" i="10"/>
  <c r="M93" i="12" s="1"/>
  <c r="K95" i="12"/>
  <c r="AN95" i="10"/>
  <c r="M95" i="12" s="1"/>
  <c r="K98" i="12"/>
  <c r="AN98" i="10"/>
  <c r="M98" i="12" s="1"/>
  <c r="K100" i="12"/>
  <c r="AN100" i="10"/>
  <c r="K107" i="12"/>
  <c r="AN107" i="10"/>
  <c r="M107" i="12" s="1"/>
  <c r="K113" i="12"/>
  <c r="AN113" i="10"/>
  <c r="M113" i="12" s="1"/>
  <c r="K116" i="12"/>
  <c r="AN116" i="10"/>
  <c r="M116" i="12" s="1"/>
  <c r="K125" i="12"/>
  <c r="AN125" i="10"/>
  <c r="M125" i="12" s="1"/>
  <c r="K128" i="12"/>
  <c r="AN128" i="10"/>
  <c r="M128" i="12" s="1"/>
  <c r="K132" i="12"/>
  <c r="AN132" i="10"/>
  <c r="K134" i="12"/>
  <c r="AN134" i="10"/>
  <c r="M134" i="12" s="1"/>
  <c r="K139" i="12"/>
  <c r="AN139" i="10"/>
  <c r="M139" i="12" s="1"/>
  <c r="K143" i="12"/>
  <c r="AN143" i="10"/>
  <c r="M143" i="12" s="1"/>
  <c r="K161" i="12"/>
  <c r="AN161" i="10"/>
  <c r="M161" i="12" s="1"/>
  <c r="K164" i="12"/>
  <c r="AN164" i="10"/>
  <c r="M164" i="12" s="1"/>
  <c r="K169" i="12"/>
  <c r="AN169" i="10"/>
  <c r="M169" i="12" s="1"/>
  <c r="K172" i="12"/>
  <c r="AN172" i="10"/>
  <c r="M172" i="12" s="1"/>
  <c r="K177" i="12"/>
  <c r="AN177" i="10"/>
  <c r="M177" i="12" s="1"/>
  <c r="K180" i="12"/>
  <c r="AN180" i="10"/>
  <c r="M180" i="12" s="1"/>
  <c r="K184" i="12"/>
  <c r="AN184" i="10"/>
  <c r="M184" i="12" s="1"/>
  <c r="K189" i="12"/>
  <c r="AN189" i="10"/>
  <c r="M189" i="12" s="1"/>
  <c r="K192" i="12"/>
  <c r="AN192" i="10"/>
  <c r="M192" i="12" s="1"/>
  <c r="K199" i="12"/>
  <c r="AN199" i="10"/>
  <c r="M199" i="12" s="1"/>
  <c r="K203" i="12"/>
  <c r="AN203" i="10"/>
  <c r="M203" i="12" s="1"/>
  <c r="K205" i="12"/>
  <c r="AN205" i="10"/>
  <c r="M205" i="12" s="1"/>
  <c r="K214" i="12"/>
  <c r="AN214" i="10"/>
  <c r="M214" i="12" s="1"/>
  <c r="K216" i="12"/>
  <c r="AN216" i="10"/>
  <c r="M216" i="12" s="1"/>
  <c r="K218" i="12"/>
  <c r="AN218" i="10"/>
  <c r="M218" i="12" s="1"/>
  <c r="K220" i="12"/>
  <c r="AN220" i="10"/>
  <c r="M220" i="12" s="1"/>
  <c r="K39" i="12"/>
  <c r="AN39" i="10"/>
  <c r="M39" i="12" s="1"/>
  <c r="K43" i="12"/>
  <c r="AN43" i="10"/>
  <c r="M43" i="12" s="1"/>
  <c r="K57" i="12"/>
  <c r="AN57" i="10"/>
  <c r="M57" i="12" s="1"/>
  <c r="K70" i="12"/>
  <c r="AN70" i="10"/>
  <c r="M70" i="12" s="1"/>
  <c r="K76" i="12"/>
  <c r="AN76" i="10"/>
  <c r="M76" i="12" s="1"/>
  <c r="K80" i="12"/>
  <c r="AN80" i="10"/>
  <c r="M80" i="12" s="1"/>
  <c r="K86" i="12"/>
  <c r="AN86" i="10"/>
  <c r="M86" i="12" s="1"/>
  <c r="K94" i="12"/>
  <c r="AN94" i="10"/>
  <c r="M94" i="12" s="1"/>
  <c r="K122" i="12"/>
  <c r="AN122" i="10"/>
  <c r="M122" i="12" s="1"/>
  <c r="K138" i="12"/>
  <c r="AN138" i="10"/>
  <c r="M138" i="12" s="1"/>
  <c r="K144" i="12"/>
  <c r="AN144" i="10"/>
  <c r="M144" i="12" s="1"/>
  <c r="K152" i="12"/>
  <c r="AN152" i="10"/>
  <c r="M152" i="12" s="1"/>
  <c r="K188" i="12"/>
  <c r="AN188" i="10"/>
  <c r="M188" i="12" s="1"/>
  <c r="K198" i="12"/>
  <c r="AN198" i="10"/>
  <c r="M198" i="12" s="1"/>
  <c r="K215" i="12"/>
  <c r="AN215" i="10"/>
  <c r="M215" i="12" s="1"/>
  <c r="K217" i="12"/>
  <c r="AN217" i="10"/>
  <c r="M217" i="12" s="1"/>
  <c r="K14" i="12"/>
  <c r="AN14" i="10"/>
  <c r="M14" i="12" s="1"/>
  <c r="K18" i="12"/>
  <c r="AN18" i="10"/>
  <c r="M18" i="12" s="1"/>
  <c r="K28" i="12"/>
  <c r="AN28" i="10"/>
  <c r="M28" i="12" s="1"/>
  <c r="K33" i="12"/>
  <c r="AN33" i="10"/>
  <c r="M33" i="12" s="1"/>
  <c r="K40" i="12"/>
  <c r="AN40" i="10"/>
  <c r="M40" i="12" s="1"/>
  <c r="K44" i="12"/>
  <c r="AN44" i="10"/>
  <c r="M44" i="12" s="1"/>
  <c r="K48" i="12"/>
  <c r="AN48" i="10"/>
  <c r="M48" i="12" s="1"/>
  <c r="K63" i="12"/>
  <c r="AN63" i="10"/>
  <c r="M63" i="12" s="1"/>
  <c r="K23" i="12"/>
  <c r="AN23" i="10"/>
  <c r="M23" i="12" s="1"/>
  <c r="K13" i="12"/>
  <c r="AN13" i="10"/>
  <c r="M13" i="12" s="1"/>
  <c r="K15" i="12"/>
  <c r="AN15" i="10"/>
  <c r="M15" i="12" s="1"/>
  <c r="K17" i="12"/>
  <c r="AN17" i="10"/>
  <c r="M17" i="12" s="1"/>
  <c r="K19" i="12"/>
  <c r="AN19" i="10"/>
  <c r="M19" i="12" s="1"/>
  <c r="K21" i="12"/>
  <c r="AN21" i="10"/>
  <c r="M21" i="12" s="1"/>
  <c r="K24" i="12"/>
  <c r="AN24" i="10"/>
  <c r="M24" i="12" s="1"/>
  <c r="K29" i="12"/>
  <c r="AN29" i="10"/>
  <c r="M29" i="12" s="1"/>
  <c r="K32" i="12"/>
  <c r="AN32" i="10"/>
  <c r="M32" i="12" s="1"/>
  <c r="K36" i="12"/>
  <c r="AN36" i="10"/>
  <c r="M36" i="12" s="1"/>
  <c r="K41" i="12"/>
  <c r="AN41" i="10"/>
  <c r="M41" i="12" s="1"/>
  <c r="K45" i="12"/>
  <c r="AN45" i="10"/>
  <c r="M45" i="12" s="1"/>
  <c r="K49" i="12"/>
  <c r="AN49" i="10"/>
  <c r="M49" i="12" s="1"/>
  <c r="K51" i="12"/>
  <c r="AN51" i="10"/>
  <c r="M51" i="12" s="1"/>
  <c r="K62" i="12"/>
  <c r="AN62" i="10"/>
  <c r="M62" i="12" s="1"/>
  <c r="K64" i="12"/>
  <c r="AN64" i="10"/>
  <c r="M64" i="12" s="1"/>
  <c r="K66" i="12"/>
  <c r="AN66" i="10"/>
  <c r="M66" i="12" s="1"/>
  <c r="K103" i="12"/>
  <c r="AN103" i="10"/>
  <c r="M103" i="12" s="1"/>
  <c r="K108" i="12"/>
  <c r="AN108" i="10"/>
  <c r="M108" i="12" s="1"/>
  <c r="K110" i="12"/>
  <c r="AN110" i="10"/>
  <c r="M110" i="12" s="1"/>
  <c r="K114" i="12"/>
  <c r="AN114" i="10"/>
  <c r="M114" i="12" s="1"/>
  <c r="K121" i="12"/>
  <c r="AN121" i="10"/>
  <c r="M121" i="12" s="1"/>
  <c r="K126" i="12"/>
  <c r="AN126" i="10"/>
  <c r="M126" i="12" s="1"/>
  <c r="K137" i="12"/>
  <c r="AN137" i="10"/>
  <c r="M137" i="12" s="1"/>
  <c r="K146" i="12"/>
  <c r="AN146" i="10"/>
  <c r="M146" i="12" s="1"/>
  <c r="K150" i="12"/>
  <c r="AN150" i="10"/>
  <c r="M150" i="12" s="1"/>
  <c r="K155" i="12"/>
  <c r="AN155" i="10"/>
  <c r="M155" i="12" s="1"/>
  <c r="K162" i="12"/>
  <c r="AN162" i="10"/>
  <c r="M162" i="12" s="1"/>
  <c r="K167" i="12"/>
  <c r="AN167" i="10"/>
  <c r="M167" i="12" s="1"/>
  <c r="K170" i="12"/>
  <c r="AN170" i="10"/>
  <c r="M170" i="12" s="1"/>
  <c r="K175" i="12"/>
  <c r="AN175" i="10"/>
  <c r="M175" i="12" s="1"/>
  <c r="K178" i="12"/>
  <c r="AN178" i="10"/>
  <c r="M178" i="12" s="1"/>
  <c r="K187" i="12"/>
  <c r="AN187" i="10"/>
  <c r="M187" i="12" s="1"/>
  <c r="K190" i="12"/>
  <c r="AN190" i="10"/>
  <c r="M190" i="12" s="1"/>
  <c r="K197" i="12"/>
  <c r="AN197" i="10"/>
  <c r="M197" i="12" s="1"/>
  <c r="K200" i="12"/>
  <c r="AN200" i="10"/>
  <c r="M200" i="12" s="1"/>
  <c r="K207" i="12"/>
  <c r="AN207" i="10"/>
  <c r="M207" i="12" s="1"/>
  <c r="K209" i="12"/>
  <c r="AN209" i="10"/>
  <c r="M209" i="12" s="1"/>
  <c r="K222" i="12"/>
  <c r="AN222" i="10"/>
  <c r="M222" i="12" s="1"/>
  <c r="K224" i="12"/>
  <c r="AN224" i="10"/>
  <c r="M224" i="12" s="1"/>
  <c r="K226" i="12"/>
  <c r="AN226" i="10"/>
  <c r="M226" i="12" s="1"/>
  <c r="K242" i="12"/>
  <c r="AN242" i="10"/>
  <c r="M242" i="12" s="1"/>
  <c r="K244" i="12"/>
  <c r="AN244" i="10"/>
  <c r="M244" i="12" s="1"/>
  <c r="L13" i="12"/>
  <c r="J25" i="12"/>
  <c r="J40" i="12"/>
  <c r="J75" i="12"/>
  <c r="J83" i="12"/>
  <c r="J95" i="12"/>
  <c r="J103" i="12"/>
  <c r="J136" i="12"/>
  <c r="J150" i="12"/>
  <c r="J159" i="12"/>
  <c r="J166" i="12"/>
  <c r="J170" i="12"/>
  <c r="J185" i="12"/>
  <c r="J196" i="12"/>
  <c r="J215" i="12"/>
  <c r="J222" i="12"/>
  <c r="J14" i="12"/>
  <c r="J18" i="12"/>
  <c r="J22" i="12"/>
  <c r="J26" i="12"/>
  <c r="J30" i="12"/>
  <c r="J37" i="12"/>
  <c r="J41" i="12"/>
  <c r="J44" i="12"/>
  <c r="J51" i="12"/>
  <c r="J54" i="12"/>
  <c r="J58" i="12"/>
  <c r="J65" i="12"/>
  <c r="J68" i="12"/>
  <c r="J72" i="12"/>
  <c r="J76" i="12"/>
  <c r="J80" i="12"/>
  <c r="J84" i="12"/>
  <c r="J88" i="12"/>
  <c r="J92" i="12"/>
  <c r="J96" i="12"/>
  <c r="J100" i="12"/>
  <c r="J104" i="12"/>
  <c r="J107" i="12"/>
  <c r="J110" i="12"/>
  <c r="J113" i="12"/>
  <c r="J117" i="12"/>
  <c r="J120" i="12"/>
  <c r="J127" i="12"/>
  <c r="J137" i="12"/>
  <c r="J144" i="12"/>
  <c r="J163" i="12"/>
  <c r="J167" i="12"/>
  <c r="J171" i="12"/>
  <c r="J175" i="12"/>
  <c r="J179" i="12"/>
  <c r="J186" i="12"/>
  <c r="J190" i="12"/>
  <c r="J194" i="12"/>
  <c r="J197" i="12"/>
  <c r="J201" i="12"/>
  <c r="J204" i="12"/>
  <c r="J207" i="12"/>
  <c r="J216" i="12"/>
  <c r="J220" i="12"/>
  <c r="J223" i="12"/>
  <c r="J241" i="12"/>
  <c r="J245" i="12"/>
  <c r="J17" i="12"/>
  <c r="J21" i="12"/>
  <c r="J33" i="12"/>
  <c r="J36" i="12"/>
  <c r="J43" i="12"/>
  <c r="J57" i="12"/>
  <c r="J71" i="12"/>
  <c r="J79" i="12"/>
  <c r="J91" i="12"/>
  <c r="J162" i="12"/>
  <c r="J174" i="12"/>
  <c r="J189" i="12"/>
  <c r="J200" i="12"/>
  <c r="J219" i="12"/>
  <c r="J226" i="12"/>
  <c r="J15" i="12"/>
  <c r="J19" i="12"/>
  <c r="J23" i="12"/>
  <c r="J31" i="12"/>
  <c r="J38" i="12"/>
  <c r="J45" i="12"/>
  <c r="J48" i="12"/>
  <c r="J52" i="12"/>
  <c r="J55" i="12"/>
  <c r="J59" i="12"/>
  <c r="J62" i="12"/>
  <c r="J66" i="12"/>
  <c r="J69" i="12"/>
  <c r="J73" i="12"/>
  <c r="J77" i="12"/>
  <c r="J81" i="12"/>
  <c r="J85" i="12"/>
  <c r="J89" i="12"/>
  <c r="J93" i="12"/>
  <c r="J98" i="12"/>
  <c r="J101" i="12"/>
  <c r="J108" i="12"/>
  <c r="J111" i="12"/>
  <c r="J114" i="12"/>
  <c r="J118" i="12"/>
  <c r="J121" i="12"/>
  <c r="J124" i="12"/>
  <c r="J128" i="12"/>
  <c r="J131" i="12"/>
  <c r="J134" i="12"/>
  <c r="J138" i="12"/>
  <c r="J148" i="12"/>
  <c r="J154" i="12"/>
  <c r="J164" i="12"/>
  <c r="J168" i="12"/>
  <c r="J172" i="12"/>
  <c r="J176" i="12"/>
  <c r="J180" i="12"/>
  <c r="J183" i="12"/>
  <c r="J187" i="12"/>
  <c r="J191" i="12"/>
  <c r="J198" i="12"/>
  <c r="J205" i="12"/>
  <c r="J208" i="12"/>
  <c r="J213" i="12"/>
  <c r="J224" i="12"/>
  <c r="J242" i="12"/>
  <c r="J50" i="12"/>
  <c r="J64" i="12"/>
  <c r="J87" i="12"/>
  <c r="J106" i="12"/>
  <c r="J116" i="12"/>
  <c r="J126" i="12"/>
  <c r="J143" i="12"/>
  <c r="J178" i="12"/>
  <c r="J193" i="12"/>
  <c r="J203" i="12"/>
  <c r="J244" i="12"/>
  <c r="J16" i="12"/>
  <c r="J20" i="12"/>
  <c r="J24" i="12"/>
  <c r="J35" i="12"/>
  <c r="J39" i="12"/>
  <c r="J46" i="12"/>
  <c r="J49" i="12"/>
  <c r="J60" i="12"/>
  <c r="J63" i="12"/>
  <c r="J70" i="12"/>
  <c r="J74" i="12"/>
  <c r="J78" i="12"/>
  <c r="J82" i="12"/>
  <c r="J86" i="12"/>
  <c r="J90" i="12"/>
  <c r="J94" i="12"/>
  <c r="J102" i="12"/>
  <c r="J115" i="12"/>
  <c r="J122" i="12"/>
  <c r="J125" i="12"/>
  <c r="J129" i="12"/>
  <c r="J132" i="12"/>
  <c r="J135" i="12"/>
  <c r="J139" i="12"/>
  <c r="J142" i="12"/>
  <c r="J146" i="12"/>
  <c r="J149" i="12"/>
  <c r="J152" i="12"/>
  <c r="J155" i="12"/>
  <c r="J161" i="12"/>
  <c r="J165" i="12"/>
  <c r="J169" i="12"/>
  <c r="J173" i="12"/>
  <c r="J177" i="12"/>
  <c r="J181" i="12"/>
  <c r="J184" i="12"/>
  <c r="J188" i="12"/>
  <c r="J192" i="12"/>
  <c r="J199" i="12"/>
  <c r="J209" i="12"/>
  <c r="J214" i="12"/>
  <c r="J218" i="12"/>
  <c r="J225" i="12"/>
  <c r="J217" i="12"/>
  <c r="K55" i="12"/>
  <c r="M55" i="12"/>
  <c r="J243" i="12"/>
  <c r="O151" i="9"/>
  <c r="X151" i="9" s="1"/>
  <c r="J13" i="12"/>
  <c r="O12" i="9"/>
  <c r="X12" i="9" s="1"/>
  <c r="T158" i="9"/>
  <c r="T211" i="9"/>
  <c r="T210" i="9" s="1"/>
  <c r="AA211" i="10"/>
  <c r="AA210" i="10" s="1"/>
  <c r="Z158" i="10"/>
  <c r="Y211" i="10"/>
  <c r="Y210" i="10" s="1"/>
  <c r="AK211" i="10"/>
  <c r="AK210" i="10" s="1"/>
  <c r="Q158" i="9"/>
  <c r="U158" i="9"/>
  <c r="R211" i="9"/>
  <c r="R210" i="9" s="1"/>
  <c r="I211" i="12"/>
  <c r="I210" i="12"/>
  <c r="I158" i="12"/>
  <c r="Y11" i="10"/>
  <c r="Y10" i="10" s="1"/>
  <c r="AK11" i="10"/>
  <c r="AK10" i="10" s="1"/>
  <c r="AA11" i="10"/>
  <c r="AA10" i="10" s="1"/>
  <c r="Y158" i="10"/>
  <c r="AK158" i="10"/>
  <c r="AA158" i="10"/>
  <c r="AJ158" i="10"/>
  <c r="AJ157" i="10" s="1"/>
  <c r="Z211" i="10"/>
  <c r="Z210" i="10" s="1"/>
  <c r="Z157" i="10" s="1"/>
  <c r="S211" i="9"/>
  <c r="S210" i="9" s="1"/>
  <c r="Q211" i="9"/>
  <c r="Q210" i="9" s="1"/>
  <c r="U211" i="9"/>
  <c r="U210" i="9" s="1"/>
  <c r="R158" i="9"/>
  <c r="T11" i="9"/>
  <c r="T10" i="9" s="1"/>
  <c r="R11" i="9"/>
  <c r="R10" i="9" s="1"/>
  <c r="X211" i="10"/>
  <c r="X210" i="10" s="1"/>
  <c r="X158" i="10"/>
  <c r="AL211" i="10"/>
  <c r="AL210" i="10" s="1"/>
  <c r="W212" i="10"/>
  <c r="W206" i="10"/>
  <c r="W202" i="10"/>
  <c r="AL158" i="10"/>
  <c r="W195" i="10"/>
  <c r="O202" i="9"/>
  <c r="X202" i="9" s="1"/>
  <c r="O195" i="9"/>
  <c r="X195" i="9" s="1"/>
  <c r="O130" i="9"/>
  <c r="X130" i="9" s="1"/>
  <c r="P211" i="9"/>
  <c r="P210" i="9" s="1"/>
  <c r="P158" i="9"/>
  <c r="O182" i="9"/>
  <c r="X182" i="9" s="1"/>
  <c r="O133" i="9"/>
  <c r="X133" i="9" s="1"/>
  <c r="O123" i="9"/>
  <c r="X123" i="9" s="1"/>
  <c r="P11" i="9"/>
  <c r="P10" i="9" s="1"/>
  <c r="O53" i="9"/>
  <c r="X53" i="9" s="1"/>
  <c r="O34" i="9"/>
  <c r="X34" i="9" s="1"/>
  <c r="H211" i="12"/>
  <c r="G210" i="9"/>
  <c r="H210" i="12" s="1"/>
  <c r="H11" i="12"/>
  <c r="I10" i="12"/>
  <c r="I11" i="12"/>
  <c r="X11" i="10"/>
  <c r="X10" i="10" s="1"/>
  <c r="Z11" i="10"/>
  <c r="Z10" i="10" s="1"/>
  <c r="AJ11" i="10"/>
  <c r="AJ10" i="10" s="1"/>
  <c r="AL11" i="10"/>
  <c r="AL10" i="10" s="1"/>
  <c r="W12" i="10"/>
  <c r="M22" i="12"/>
  <c r="W34" i="10"/>
  <c r="W42" i="10"/>
  <c r="W112" i="10"/>
  <c r="M118" i="12"/>
  <c r="W119" i="10"/>
  <c r="W123" i="10"/>
  <c r="W130" i="10"/>
  <c r="M132" i="12"/>
  <c r="W133" i="10"/>
  <c r="M136" i="12"/>
  <c r="W141" i="10"/>
  <c r="M145" i="12"/>
  <c r="W147" i="10"/>
  <c r="M149" i="12"/>
  <c r="W151" i="10"/>
  <c r="W153" i="10"/>
  <c r="W160" i="10"/>
  <c r="M166" i="12"/>
  <c r="M168" i="12"/>
  <c r="M174" i="12"/>
  <c r="W182" i="10"/>
  <c r="Q11" i="9"/>
  <c r="Q10" i="9" s="1"/>
  <c r="S11" i="9"/>
  <c r="S10" i="9" s="1"/>
  <c r="U11" i="9"/>
  <c r="S158" i="9"/>
  <c r="O42" i="9"/>
  <c r="X42" i="9" s="1"/>
  <c r="O47" i="9"/>
  <c r="X47" i="9" s="1"/>
  <c r="O61" i="9"/>
  <c r="X61" i="9" s="1"/>
  <c r="O105" i="9"/>
  <c r="X105" i="9" s="1"/>
  <c r="O147" i="9"/>
  <c r="X147" i="9" s="1"/>
  <c r="O153" i="9"/>
  <c r="X153" i="9" s="1"/>
  <c r="O212" i="9"/>
  <c r="X212" i="9" s="1"/>
  <c r="O221" i="9"/>
  <c r="X221" i="9" s="1"/>
  <c r="M46" i="12"/>
  <c r="W47" i="10"/>
  <c r="W53" i="10"/>
  <c r="W61" i="10"/>
  <c r="W67" i="10"/>
  <c r="W99" i="10"/>
  <c r="M100" i="12"/>
  <c r="W105" i="10"/>
  <c r="O67" i="9"/>
  <c r="X67" i="9" s="1"/>
  <c r="O99" i="9"/>
  <c r="X99" i="9" s="1"/>
  <c r="O109" i="9"/>
  <c r="X109" i="9" s="1"/>
  <c r="O112" i="9"/>
  <c r="X112" i="9" s="1"/>
  <c r="O119" i="9"/>
  <c r="X119" i="9" s="1"/>
  <c r="O141" i="9"/>
  <c r="X141" i="9" s="1"/>
  <c r="O160" i="9"/>
  <c r="O206" i="9"/>
  <c r="X206" i="9" s="1"/>
  <c r="W221" i="10"/>
  <c r="K213" i="12"/>
  <c r="M196" i="12"/>
  <c r="W109" i="10"/>
  <c r="AN109" i="10" s="1"/>
  <c r="M140" i="12"/>
  <c r="M20" i="12"/>
  <c r="M37" i="12"/>
  <c r="M56" i="12"/>
  <c r="M65" i="12"/>
  <c r="M68" i="12"/>
  <c r="M74" i="12"/>
  <c r="M78" i="12"/>
  <c r="M88" i="12"/>
  <c r="M101" i="12"/>
  <c r="M111" i="12"/>
  <c r="M127" i="12"/>
  <c r="M148" i="12"/>
  <c r="M181" i="12"/>
  <c r="M204" i="12"/>
  <c r="M213" i="12"/>
  <c r="M219" i="12"/>
  <c r="M243" i="12"/>
  <c r="AK157" i="10" l="1"/>
  <c r="K67" i="12"/>
  <c r="AN67" i="10"/>
  <c r="M67" i="12" s="1"/>
  <c r="K151" i="12"/>
  <c r="AN151" i="10"/>
  <c r="M151" i="12" s="1"/>
  <c r="K206" i="12"/>
  <c r="AN206" i="10"/>
  <c r="M206" i="12" s="1"/>
  <c r="K61" i="12"/>
  <c r="AN61" i="10"/>
  <c r="M61" i="12" s="1"/>
  <c r="K141" i="12"/>
  <c r="AN141" i="10"/>
  <c r="M141" i="12" s="1"/>
  <c r="K133" i="12"/>
  <c r="AN133" i="10"/>
  <c r="M133" i="12" s="1"/>
  <c r="K195" i="12"/>
  <c r="AN195" i="10"/>
  <c r="M195" i="12" s="1"/>
  <c r="K212" i="12"/>
  <c r="AN212" i="10"/>
  <c r="M212" i="12" s="1"/>
  <c r="K53" i="12"/>
  <c r="AN53" i="10"/>
  <c r="M53" i="12" s="1"/>
  <c r="K160" i="12"/>
  <c r="AN160" i="10"/>
  <c r="M160" i="12" s="1"/>
  <c r="K147" i="12"/>
  <c r="AN147" i="10"/>
  <c r="M147" i="12" s="1"/>
  <c r="K119" i="12"/>
  <c r="AN119" i="10"/>
  <c r="M119" i="12" s="1"/>
  <c r="K112" i="12"/>
  <c r="AN112" i="10"/>
  <c r="M112" i="12" s="1"/>
  <c r="K12" i="12"/>
  <c r="AN12" i="10"/>
  <c r="M12" i="12" s="1"/>
  <c r="K221" i="12"/>
  <c r="AN221" i="10"/>
  <c r="M221" i="12" s="1"/>
  <c r="K105" i="12"/>
  <c r="AN105" i="10"/>
  <c r="M105" i="12" s="1"/>
  <c r="K99" i="12"/>
  <c r="AN99" i="10"/>
  <c r="M99" i="12" s="1"/>
  <c r="K47" i="12"/>
  <c r="AN47" i="10"/>
  <c r="M47" i="12" s="1"/>
  <c r="K182" i="12"/>
  <c r="AN182" i="10"/>
  <c r="M182" i="12" s="1"/>
  <c r="K153" i="12"/>
  <c r="AN153" i="10"/>
  <c r="M153" i="12" s="1"/>
  <c r="K130" i="12"/>
  <c r="AN130" i="10"/>
  <c r="K123" i="12"/>
  <c r="AN123" i="10"/>
  <c r="M123" i="12" s="1"/>
  <c r="K42" i="12"/>
  <c r="AN42" i="10"/>
  <c r="M42" i="12" s="1"/>
  <c r="K34" i="12"/>
  <c r="AN34" i="10"/>
  <c r="M34" i="12" s="1"/>
  <c r="K202" i="12"/>
  <c r="AN202" i="10"/>
  <c r="M202" i="12" s="1"/>
  <c r="Q157" i="9"/>
  <c r="J141" i="12"/>
  <c r="J153" i="12"/>
  <c r="J47" i="12"/>
  <c r="J12" i="12"/>
  <c r="J119" i="12"/>
  <c r="J147" i="12"/>
  <c r="J42" i="12"/>
  <c r="J123" i="12"/>
  <c r="J130" i="12"/>
  <c r="J99" i="12"/>
  <c r="J206" i="12"/>
  <c r="J112" i="12"/>
  <c r="J221" i="12"/>
  <c r="J105" i="12"/>
  <c r="J34" i="12"/>
  <c r="J133" i="12"/>
  <c r="J195" i="12"/>
  <c r="J151" i="12"/>
  <c r="J109" i="12"/>
  <c r="J61" i="12"/>
  <c r="J53" i="12"/>
  <c r="J182" i="12"/>
  <c r="L182" i="12"/>
  <c r="J202" i="12"/>
  <c r="U157" i="9"/>
  <c r="AL157" i="10"/>
  <c r="AL246" i="10" s="1"/>
  <c r="AA157" i="10"/>
  <c r="AA247" i="10" s="1"/>
  <c r="S157" i="9"/>
  <c r="S247" i="9" s="1"/>
  <c r="T157" i="9"/>
  <c r="T247" i="9" s="1"/>
  <c r="Y157" i="10"/>
  <c r="Y246" i="10" s="1"/>
  <c r="M109" i="12"/>
  <c r="R157" i="9"/>
  <c r="R246" i="9" s="1"/>
  <c r="M130" i="12"/>
  <c r="I157" i="12"/>
  <c r="Z247" i="10"/>
  <c r="AK247" i="10"/>
  <c r="Z246" i="10"/>
  <c r="AJ247" i="10"/>
  <c r="X157" i="10"/>
  <c r="X246" i="10" s="1"/>
  <c r="AJ246" i="10"/>
  <c r="AK246" i="10"/>
  <c r="Q247" i="9"/>
  <c r="Q246" i="9"/>
  <c r="U10" i="9"/>
  <c r="W211" i="10"/>
  <c r="P157" i="9"/>
  <c r="P246" i="9" s="1"/>
  <c r="H10" i="12"/>
  <c r="W158" i="10"/>
  <c r="AN158" i="10" s="1"/>
  <c r="J212" i="12"/>
  <c r="O211" i="9"/>
  <c r="X211" i="9" s="1"/>
  <c r="J160" i="12"/>
  <c r="O158" i="9"/>
  <c r="J67" i="12"/>
  <c r="O11" i="9"/>
  <c r="X11" i="9" s="1"/>
  <c r="K109" i="12"/>
  <c r="W11" i="10"/>
  <c r="AN11" i="10" s="1"/>
  <c r="L223" i="12"/>
  <c r="L225" i="12"/>
  <c r="L242" i="12"/>
  <c r="L244" i="12"/>
  <c r="L222" i="12"/>
  <c r="L224" i="12"/>
  <c r="L226" i="12"/>
  <c r="L243" i="12"/>
  <c r="L245" i="12"/>
  <c r="L241" i="12"/>
  <c r="L214" i="12"/>
  <c r="L216" i="12"/>
  <c r="L218" i="12"/>
  <c r="L220" i="12"/>
  <c r="L213" i="12"/>
  <c r="L215" i="12"/>
  <c r="L217" i="12"/>
  <c r="L219" i="12"/>
  <c r="L208" i="12"/>
  <c r="L207" i="12"/>
  <c r="L209" i="12"/>
  <c r="L203" i="12"/>
  <c r="L205" i="12"/>
  <c r="L204" i="12"/>
  <c r="L196" i="12"/>
  <c r="L198" i="12"/>
  <c r="L200" i="12"/>
  <c r="L197" i="12"/>
  <c r="L199" i="12"/>
  <c r="L201" i="12"/>
  <c r="L185" i="12"/>
  <c r="L187" i="12"/>
  <c r="L189" i="12"/>
  <c r="L191" i="12"/>
  <c r="L193" i="12"/>
  <c r="L186" i="12"/>
  <c r="L188" i="12"/>
  <c r="L190" i="12"/>
  <c r="L192" i="12"/>
  <c r="L194" i="12"/>
  <c r="L183" i="12"/>
  <c r="L184" i="12"/>
  <c r="L162" i="12"/>
  <c r="L164" i="12"/>
  <c r="L166" i="12"/>
  <c r="L168" i="12"/>
  <c r="L170" i="12"/>
  <c r="L172" i="12"/>
  <c r="L174" i="12"/>
  <c r="L176" i="12"/>
  <c r="L178" i="12"/>
  <c r="L180" i="12"/>
  <c r="L163" i="12"/>
  <c r="L165" i="12"/>
  <c r="L167" i="12"/>
  <c r="L169" i="12"/>
  <c r="L171" i="12"/>
  <c r="L173" i="12"/>
  <c r="L175" i="12"/>
  <c r="L177" i="12"/>
  <c r="L179" i="12"/>
  <c r="L181" i="12"/>
  <c r="L159" i="12"/>
  <c r="L155" i="12"/>
  <c r="L154" i="12"/>
  <c r="L152" i="12"/>
  <c r="L149" i="12"/>
  <c r="L148" i="12"/>
  <c r="L150" i="12"/>
  <c r="L55" i="12"/>
  <c r="AA246" i="10" l="1"/>
  <c r="W210" i="10"/>
  <c r="AN210" i="10" s="1"/>
  <c r="M210" i="12" s="1"/>
  <c r="AN211" i="10"/>
  <c r="M211" i="12" s="1"/>
  <c r="T246" i="9"/>
  <c r="U246" i="9"/>
  <c r="R247" i="9"/>
  <c r="S246" i="9"/>
  <c r="AL247" i="10"/>
  <c r="Y247" i="10"/>
  <c r="X247" i="10"/>
  <c r="I247" i="12"/>
  <c r="I246" i="12"/>
  <c r="L109" i="12"/>
  <c r="L105" i="12"/>
  <c r="U247" i="9"/>
  <c r="K211" i="12"/>
  <c r="P247" i="9"/>
  <c r="L133" i="12"/>
  <c r="K158" i="12"/>
  <c r="M158" i="12"/>
  <c r="J211" i="12"/>
  <c r="O210" i="9"/>
  <c r="X210" i="9" s="1"/>
  <c r="J11" i="12"/>
  <c r="O10" i="9"/>
  <c r="X10" i="9" s="1"/>
  <c r="L10" i="12" s="1"/>
  <c r="J158" i="12"/>
  <c r="K210" i="12"/>
  <c r="K11" i="12"/>
  <c r="W10" i="10"/>
  <c r="AN10" i="10" s="1"/>
  <c r="M10" i="12" s="1"/>
  <c r="M11" i="12"/>
  <c r="L221" i="12"/>
  <c r="L212" i="12"/>
  <c r="L206" i="12"/>
  <c r="L202" i="12"/>
  <c r="L195" i="12"/>
  <c r="L153" i="12"/>
  <c r="L151" i="12"/>
  <c r="L147" i="12"/>
  <c r="L142" i="12"/>
  <c r="L144" i="12"/>
  <c r="L146" i="12"/>
  <c r="L143" i="12"/>
  <c r="L145" i="12"/>
  <c r="L140" i="12"/>
  <c r="L135" i="12"/>
  <c r="L137" i="12"/>
  <c r="L139" i="12"/>
  <c r="L134" i="12"/>
  <c r="L136" i="12"/>
  <c r="L138" i="12"/>
  <c r="L132" i="12"/>
  <c r="L131" i="12"/>
  <c r="L125" i="12"/>
  <c r="L127" i="12"/>
  <c r="L129" i="12"/>
  <c r="L124" i="12"/>
  <c r="L126" i="12"/>
  <c r="L128" i="12"/>
  <c r="L120" i="12"/>
  <c r="L122" i="12"/>
  <c r="L121" i="12"/>
  <c r="L113" i="12"/>
  <c r="L115" i="12"/>
  <c r="L117" i="12"/>
  <c r="L114" i="12"/>
  <c r="L116" i="12"/>
  <c r="L118" i="12"/>
  <c r="L110" i="12"/>
  <c r="L111" i="12"/>
  <c r="L107" i="12"/>
  <c r="L106" i="12"/>
  <c r="L108" i="12"/>
  <c r="L100" i="12"/>
  <c r="L102" i="12"/>
  <c r="L104" i="12"/>
  <c r="L101" i="12"/>
  <c r="L103" i="12"/>
  <c r="L68" i="12"/>
  <c r="L72" i="12"/>
  <c r="L76" i="12"/>
  <c r="L78" i="12"/>
  <c r="L80" i="12"/>
  <c r="L82" i="12"/>
  <c r="L84" i="12"/>
  <c r="L86" i="12"/>
  <c r="L88" i="12"/>
  <c r="L90" i="12"/>
  <c r="L92" i="12"/>
  <c r="L94" i="12"/>
  <c r="L96" i="12"/>
  <c r="L70" i="12"/>
  <c r="L74" i="12"/>
  <c r="L69" i="12"/>
  <c r="L71" i="12"/>
  <c r="L73" i="12"/>
  <c r="L75" i="12"/>
  <c r="L77" i="12"/>
  <c r="L79" i="12"/>
  <c r="L81" i="12"/>
  <c r="L83" i="12"/>
  <c r="L85" i="12"/>
  <c r="L87" i="12"/>
  <c r="L89" i="12"/>
  <c r="L91" i="12"/>
  <c r="L93" i="12"/>
  <c r="L95" i="12"/>
  <c r="L98" i="12"/>
  <c r="L62" i="12"/>
  <c r="L64" i="12"/>
  <c r="L66" i="12"/>
  <c r="L61" i="12"/>
  <c r="L63" i="12"/>
  <c r="L65" i="12"/>
  <c r="L57" i="12"/>
  <c r="L59" i="12"/>
  <c r="L54" i="12"/>
  <c r="L56" i="12"/>
  <c r="L58" i="12"/>
  <c r="L60" i="12"/>
  <c r="L48" i="12"/>
  <c r="L50" i="12"/>
  <c r="L52" i="12"/>
  <c r="L49" i="12"/>
  <c r="L51" i="12"/>
  <c r="L44" i="12"/>
  <c r="L43" i="12"/>
  <c r="L45" i="12"/>
  <c r="L46" i="12"/>
  <c r="L37" i="12"/>
  <c r="L35" i="12"/>
  <c r="L39" i="12"/>
  <c r="L40" i="12"/>
  <c r="L36" i="12"/>
  <c r="L38" i="12"/>
  <c r="L41" i="12"/>
  <c r="L16" i="12"/>
  <c r="L20" i="12"/>
  <c r="L24" i="12"/>
  <c r="L26" i="12"/>
  <c r="L28" i="12"/>
  <c r="L30" i="12"/>
  <c r="L32" i="12"/>
  <c r="L14" i="12"/>
  <c r="L18" i="12"/>
  <c r="L22" i="12"/>
  <c r="L15" i="12"/>
  <c r="L17" i="12"/>
  <c r="L19" i="12"/>
  <c r="L21" i="12"/>
  <c r="L23" i="12"/>
  <c r="L25" i="12"/>
  <c r="L27" i="12"/>
  <c r="L29" i="12"/>
  <c r="L31" i="12"/>
  <c r="L33" i="12"/>
  <c r="W157" i="10" l="1"/>
  <c r="AN157" i="10" s="1"/>
  <c r="M157" i="12" s="1"/>
  <c r="J210" i="12"/>
  <c r="L210" i="12"/>
  <c r="J10" i="12"/>
  <c r="L42" i="12"/>
  <c r="L123" i="12"/>
  <c r="L53" i="12"/>
  <c r="L47" i="12"/>
  <c r="L119" i="12"/>
  <c r="L211" i="12"/>
  <c r="L99" i="12"/>
  <c r="L130" i="12"/>
  <c r="L67" i="12"/>
  <c r="O157" i="9"/>
  <c r="K10" i="12"/>
  <c r="L141" i="12"/>
  <c r="L112" i="12"/>
  <c r="L34" i="12"/>
  <c r="L12" i="12"/>
  <c r="W247" i="10" l="1"/>
  <c r="AN247" i="10" s="1"/>
  <c r="K157" i="12"/>
  <c r="W246" i="10"/>
  <c r="AN246" i="10" s="1"/>
  <c r="J157" i="12"/>
  <c r="O247" i="9"/>
  <c r="O246" i="9"/>
  <c r="L11" i="12"/>
  <c r="K246" i="12" l="1"/>
  <c r="K247" i="12"/>
  <c r="AA6" i="10"/>
  <c r="Q6" i="9"/>
  <c r="J246" i="12"/>
  <c r="J247" i="12"/>
  <c r="M246" i="12"/>
  <c r="M247" i="12"/>
  <c r="H160" i="9" l="1"/>
  <c r="H158" i="9" s="1"/>
  <c r="H157" i="9" s="1"/>
  <c r="G161" i="9"/>
  <c r="H247" i="9" l="1"/>
  <c r="H246" i="9"/>
  <c r="H161" i="12"/>
  <c r="X161" i="9"/>
  <c r="L161" i="12" s="1"/>
  <c r="G160" i="9"/>
  <c r="G158" i="9" l="1"/>
  <c r="H158" i="12" s="1"/>
  <c r="X160" i="9"/>
  <c r="L160" i="12" s="1"/>
  <c r="H160" i="12"/>
  <c r="G157" i="9" l="1"/>
  <c r="X158" i="9"/>
  <c r="L158" i="12" s="1"/>
  <c r="X157" i="9" l="1"/>
  <c r="L157" i="12" s="1"/>
  <c r="G246" i="9"/>
  <c r="H157" i="12"/>
  <c r="G247" i="9"/>
  <c r="H246" i="12" l="1"/>
  <c r="X246" i="9"/>
  <c r="L246" i="12" s="1"/>
  <c r="H247" i="12"/>
  <c r="X247" i="9"/>
  <c r="L247" i="1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Dostálová Anna</author>
  </authors>
  <commentList>
    <comment ref="E147" authorId="0" shapeId="0" xr:uid="{00000000-0006-0000-0600-000001000000}">
      <text>
        <r>
          <rPr>
            <b/>
            <sz val="9"/>
            <color indexed="81"/>
            <rFont val="Tahoma"/>
            <family val="2"/>
            <charset val="238"/>
          </rPr>
          <t>Dostálová Anna:</t>
        </r>
        <r>
          <rPr>
            <sz val="9"/>
            <color indexed="81"/>
            <rFont val="Tahoma"/>
            <family val="2"/>
            <charset val="238"/>
          </rPr>
          <t xml:space="preserve">
Oblast zdravotnictví (od 1.1.2024 oblast sociální)</t>
        </r>
      </text>
    </comment>
  </commentList>
</comments>
</file>

<file path=xl/sharedStrings.xml><?xml version="1.0" encoding="utf-8"?>
<sst xmlns="http://schemas.openxmlformats.org/spreadsheetml/2006/main" count="6721" uniqueCount="952">
  <si>
    <t>ORG</t>
  </si>
  <si>
    <t>Datum:</t>
  </si>
  <si>
    <t>Název účetní položky</t>
  </si>
  <si>
    <t xml:space="preserve">A.Náklady celkem   - účtová tř. 5 </t>
  </si>
  <si>
    <t xml:space="preserve">I. Náklady z činnosti </t>
  </si>
  <si>
    <t>z toho:</t>
  </si>
  <si>
    <t>Náklady na reprezentaci (číslo účtu 513)</t>
  </si>
  <si>
    <t>Aktivace vnitroorganizačních služeb</t>
  </si>
  <si>
    <t>II. Finanční náklady</t>
  </si>
  <si>
    <t>III. Náklady na transfery</t>
  </si>
  <si>
    <t>IV.  Daň z příjmu</t>
  </si>
  <si>
    <t xml:space="preserve">B.Výnosy celkem   - účtová tř. 6 </t>
  </si>
  <si>
    <t>I. Výnosy z vlastních výkonů a zboží</t>
  </si>
  <si>
    <t>ostatní (0900 - 0998)</t>
  </si>
  <si>
    <t>II. Finanční výnosy</t>
  </si>
  <si>
    <t>III. Výnosy z transferů</t>
  </si>
  <si>
    <t>Přijaté transfery ze státního rozpočtu</t>
  </si>
  <si>
    <t>MŠMT - ostatní účelové dotace</t>
  </si>
  <si>
    <t>MPSV (státní příspěvek pro děti vyžadující okamžitou péči)</t>
  </si>
  <si>
    <t>MPSV (úřady práce)</t>
  </si>
  <si>
    <t>státní fondy</t>
  </si>
  <si>
    <t>Regionální rada regionu soudržnosti Střední Morava</t>
  </si>
  <si>
    <t>SFŽP</t>
  </si>
  <si>
    <t>ostatní</t>
  </si>
  <si>
    <t xml:space="preserve">ostatní </t>
  </si>
  <si>
    <t xml:space="preserve">Přijaté transfery na provoz z rozpočtu obcí </t>
  </si>
  <si>
    <t xml:space="preserve">Transferový podíl </t>
  </si>
  <si>
    <t xml:space="preserve">C. 1. VÝSLEDEK HOSPODAŘENÍ PŘED ZDANĚNÍM </t>
  </si>
  <si>
    <t>C. 2. VÝSLEDEK HOSPODAŘENÍ BĚŽNÉHO ÚČETNÍHO OBDOBÍ /B-A/</t>
  </si>
  <si>
    <t>Schválená kapacita PO pro rozpočtovaný rok</t>
  </si>
  <si>
    <t>Závazný ukazatel limit mzdových prostředků</t>
  </si>
  <si>
    <t xml:space="preserve">Vypracoval: </t>
  </si>
  <si>
    <t>SÚ</t>
  </si>
  <si>
    <t>AÚ</t>
  </si>
  <si>
    <t>501</t>
  </si>
  <si>
    <t xml:space="preserve">potraviny pro klienty, žáky </t>
  </si>
  <si>
    <t xml:space="preserve">potraviny pro zaměstnance </t>
  </si>
  <si>
    <t xml:space="preserve">potravimy pro ostatní </t>
  </si>
  <si>
    <t>ochranné pomůcky ( pro žáky a nad rámec zákona o dani z příjmů), prádlo, oděv, obuv pod hranicí (není zařazeno na účet 028)</t>
  </si>
  <si>
    <t xml:space="preserve">léky a zdravotnický materiál </t>
  </si>
  <si>
    <t xml:space="preserve">učebnice a bezplatně poskytované školní potřeby </t>
  </si>
  <si>
    <t xml:space="preserve">knihy, učební pomůcky, tisk (není zařazeno na účtu 028) - pořizované v souladu s právními předpisy) </t>
  </si>
  <si>
    <t>knihy, učební pomůcky, tisk (není zařazeno na účtu 028) - ostatní</t>
  </si>
  <si>
    <t xml:space="preserve">DDHM pod hranicí (není zařazeno na účet 028) </t>
  </si>
  <si>
    <t xml:space="preserve">materiál pro pracovní terapii </t>
  </si>
  <si>
    <t>technické a mediciální plyny</t>
  </si>
  <si>
    <t>pevná paliva a kapalná paliva (agregáty…)</t>
  </si>
  <si>
    <t>pohonné hmoty a maziva (dopravní prostředky)</t>
  </si>
  <si>
    <t xml:space="preserve">kancelářské potřeby a další spotřební materiál </t>
  </si>
  <si>
    <t>materiál na opravy a údržbu, náhradní díly</t>
  </si>
  <si>
    <t xml:space="preserve">čistící, dezinfekční a hygienické potřeby a přípravky </t>
  </si>
  <si>
    <t>posypový materiál (veškerý)</t>
  </si>
  <si>
    <t xml:space="preserve">propagační materiál </t>
  </si>
  <si>
    <t>aktivovaný materiál</t>
  </si>
  <si>
    <t>dopravní značení SSOK</t>
  </si>
  <si>
    <t>030X</t>
  </si>
  <si>
    <t>000X</t>
  </si>
  <si>
    <t>036X</t>
  </si>
  <si>
    <t>009X</t>
  </si>
  <si>
    <t>037X</t>
  </si>
  <si>
    <t>010X</t>
  </si>
  <si>
    <t>031X</t>
  </si>
  <si>
    <t>001X</t>
  </si>
  <si>
    <t>040X</t>
  </si>
  <si>
    <t>002X</t>
  </si>
  <si>
    <t>032X</t>
  </si>
  <si>
    <t>003X</t>
  </si>
  <si>
    <t>033X</t>
  </si>
  <si>
    <t>004X</t>
  </si>
  <si>
    <t>034X</t>
  </si>
  <si>
    <t>005X</t>
  </si>
  <si>
    <t>035X</t>
  </si>
  <si>
    <t>006X</t>
  </si>
  <si>
    <t>050X</t>
  </si>
  <si>
    <t>007X</t>
  </si>
  <si>
    <t>051X</t>
  </si>
  <si>
    <t>008X</t>
  </si>
  <si>
    <t>060X</t>
  </si>
  <si>
    <t>011X</t>
  </si>
  <si>
    <t>061X</t>
  </si>
  <si>
    <t>012X</t>
  </si>
  <si>
    <t>041X</t>
  </si>
  <si>
    <t>013X</t>
  </si>
  <si>
    <t>042X</t>
  </si>
  <si>
    <t>014X</t>
  </si>
  <si>
    <t>043X</t>
  </si>
  <si>
    <t>015X</t>
  </si>
  <si>
    <t>044X</t>
  </si>
  <si>
    <t>016X</t>
  </si>
  <si>
    <t>045X</t>
  </si>
  <si>
    <t>017X</t>
  </si>
  <si>
    <t>046X</t>
  </si>
  <si>
    <t>018X</t>
  </si>
  <si>
    <t>047X</t>
  </si>
  <si>
    <t>019X</t>
  </si>
  <si>
    <t>vodné a stočné, včetně srážkové vody</t>
  </si>
  <si>
    <t>změna stavu výrobků</t>
  </si>
  <si>
    <t>změna stavu ostatních zásob</t>
  </si>
  <si>
    <t>restaurování sbírek</t>
  </si>
  <si>
    <t>tuzemské</t>
  </si>
  <si>
    <t>zahraniční</t>
  </si>
  <si>
    <t>internet, poplatky za registaci domény</t>
  </si>
  <si>
    <t>bankovní poplatky</t>
  </si>
  <si>
    <t>020X</t>
  </si>
  <si>
    <t>nájemné nebytových prostor bez  plateb za související služby</t>
  </si>
  <si>
    <t>nájemné za movitý majetek  bez plateb za související služby</t>
  </si>
  <si>
    <t>stravování - dodavatelsky</t>
  </si>
  <si>
    <t>stravovávní - věcná režie žáci</t>
  </si>
  <si>
    <t>konzultační, poradenské a právní služby</t>
  </si>
  <si>
    <t>038X</t>
  </si>
  <si>
    <t>školení a vzdělávání (ne zaměstnanci)</t>
  </si>
  <si>
    <t>039X</t>
  </si>
  <si>
    <t>052X</t>
  </si>
  <si>
    <t>021X</t>
  </si>
  <si>
    <t>telekomunikace - mobilní telefony</t>
  </si>
  <si>
    <t>poplatky za rozhlas a televizi</t>
  </si>
  <si>
    <t>zpracování ekonomických agend</t>
  </si>
  <si>
    <t>ostraha prováděná dodavatelsky</t>
  </si>
  <si>
    <t>odvoz a likvidace komunálního odpadu</t>
  </si>
  <si>
    <t>053X</t>
  </si>
  <si>
    <t>022X</t>
  </si>
  <si>
    <t>odvoz a likvidace nebezpečného odpadu</t>
  </si>
  <si>
    <t>drobný dlouhodobý nehmotný majetek do dolní hranice ve vazbě na vnitřní předpis</t>
  </si>
  <si>
    <t>údržba software a licence</t>
  </si>
  <si>
    <t>048X</t>
  </si>
  <si>
    <t>finanční leasing</t>
  </si>
  <si>
    <t>054X</t>
  </si>
  <si>
    <t>023X</t>
  </si>
  <si>
    <t>propagační a reklamní činnost, tiskové a knihařské služby</t>
  </si>
  <si>
    <t>055X</t>
  </si>
  <si>
    <t>024X</t>
  </si>
  <si>
    <t>údržba zeleně, parků a zahrad</t>
  </si>
  <si>
    <t>056X</t>
  </si>
  <si>
    <t>025X</t>
  </si>
  <si>
    <t>praní prádla dodavatelsky</t>
  </si>
  <si>
    <t>057X</t>
  </si>
  <si>
    <t>026X</t>
  </si>
  <si>
    <t>měření emisí, STK</t>
  </si>
  <si>
    <t>058X</t>
  </si>
  <si>
    <t>027X</t>
  </si>
  <si>
    <t>ostatní služby (studie, koncepce, projekty - KIDSOK)</t>
  </si>
  <si>
    <t>049X</t>
  </si>
  <si>
    <t>ediční činnost, výstavy a restaurování</t>
  </si>
  <si>
    <t>náklady s pořízením věcného břemene</t>
  </si>
  <si>
    <t>prostředky na platy, mzdy</t>
  </si>
  <si>
    <t>ostatní osobní náklady</t>
  </si>
  <si>
    <t>odstupné</t>
  </si>
  <si>
    <t>sociální pojištění</t>
  </si>
  <si>
    <t>zdravotní pojištění</t>
  </si>
  <si>
    <t>povinné úrazové pojištění zaměstnanců (zákon č. 266/2006Sb.)</t>
  </si>
  <si>
    <t>základní  příděl do FKSP</t>
  </si>
  <si>
    <t>ochranné  pomůcky v souladu se zákonem o dani z příjmu</t>
  </si>
  <si>
    <t>příspěvek na stravování zaměstnanců</t>
  </si>
  <si>
    <t>preventivní prohlídky</t>
  </si>
  <si>
    <t>školení a vzdělávání, konference (zaměstnanci)</t>
  </si>
  <si>
    <t>příspěvek na stravování zaměstnanců nad limit</t>
  </si>
  <si>
    <t>správní poplatky</t>
  </si>
  <si>
    <t>soudní poplatky</t>
  </si>
  <si>
    <t>pojištění PO za škody způsobené provozem</t>
  </si>
  <si>
    <t>pojištění motorových vozidel</t>
  </si>
  <si>
    <t>odvody za neplnění povinností ZTP</t>
  </si>
  <si>
    <t>drobný dlouhodobý hmotný</t>
  </si>
  <si>
    <t>drobný dlouhodobý nehmotný majetek</t>
  </si>
  <si>
    <t>knihy, učebnice, učební pomůcky,PC</t>
  </si>
  <si>
    <t>předměty nakoupené do sbírky muzejní povahy oceněné 1,- Kč</t>
  </si>
  <si>
    <t>stravně - zaměstnanci</t>
  </si>
  <si>
    <t>stravné - cizí strávníci</t>
  </si>
  <si>
    <t>služby - klienti</t>
  </si>
  <si>
    <t>příspěvek na péči</t>
  </si>
  <si>
    <t>odlehčovací služby</t>
  </si>
  <si>
    <t>vyrovnání nákladů za pobyt od rodinných příslušníků</t>
  </si>
  <si>
    <t>archelogické výzkumy</t>
  </si>
  <si>
    <t>příspěvky na ošetřovné, přídavky na děti,na péči, příjmy od klientů</t>
  </si>
  <si>
    <t>ubytování - klienti, žáci</t>
  </si>
  <si>
    <t>ubytování - ostatní</t>
  </si>
  <si>
    <t>školné</t>
  </si>
  <si>
    <t>školení, semináře, konference</t>
  </si>
  <si>
    <t>produktivní práce žáků</t>
  </si>
  <si>
    <t>za zdravotní péči hrazenou zdravotními pojišťovnami</t>
  </si>
  <si>
    <t>vstupné a příjem z archeologického výzkumu</t>
  </si>
  <si>
    <t>příspěvky na podporu samostatného bydlení</t>
  </si>
  <si>
    <t>kopírování</t>
  </si>
  <si>
    <t>výnosy za služby spojené s nájemným</t>
  </si>
  <si>
    <t>nebytových prostor bez plateb za související služby</t>
  </si>
  <si>
    <t>movité věci, zařízení</t>
  </si>
  <si>
    <t>služební byty</t>
  </si>
  <si>
    <t>pozemky</t>
  </si>
  <si>
    <t>fond odměn</t>
  </si>
  <si>
    <t>rezervní fond tvořený ze zlepšeného výsledku hospodaření</t>
  </si>
  <si>
    <t>rezervní fond tvořený z ostatních titulů</t>
  </si>
  <si>
    <t>FKSP</t>
  </si>
  <si>
    <t>výnosy z pojistných událostí</t>
  </si>
  <si>
    <t>502</t>
  </si>
  <si>
    <t>503</t>
  </si>
  <si>
    <t>504</t>
  </si>
  <si>
    <t>506</t>
  </si>
  <si>
    <t>507</t>
  </si>
  <si>
    <t>508</t>
  </si>
  <si>
    <t>511</t>
  </si>
  <si>
    <t>512</t>
  </si>
  <si>
    <t>teplo a pára</t>
  </si>
  <si>
    <t xml:space="preserve">plyn (ne mediciální) </t>
  </si>
  <si>
    <t>elektrická energie</t>
  </si>
  <si>
    <t xml:space="preserve">Spotřeba jiných neskladovaných dodávek </t>
  </si>
  <si>
    <t xml:space="preserve">Spotřeba energie </t>
  </si>
  <si>
    <t xml:space="preserve">Spotřeba materiálu  </t>
  </si>
  <si>
    <t xml:space="preserve">Prodané zboží </t>
  </si>
  <si>
    <t xml:space="preserve">Aktivace dlouhodobého majetku </t>
  </si>
  <si>
    <t>Aktivace oběžného majetku</t>
  </si>
  <si>
    <t xml:space="preserve">Opravy a udržování </t>
  </si>
  <si>
    <t xml:space="preserve">aktivace dlouhodobého hmotného majetku </t>
  </si>
  <si>
    <t xml:space="preserve">aktivace dlouhodobého nehmotného majetku </t>
  </si>
  <si>
    <t xml:space="preserve">Změna stavu zásob vlastní výroby </t>
  </si>
  <si>
    <t xml:space="preserve">změna stavu nedokončené výroby </t>
  </si>
  <si>
    <t xml:space="preserve">změna stavu polotovarů </t>
  </si>
  <si>
    <t xml:space="preserve">movitého majetku - strojů, přístrojů a zařízení </t>
  </si>
  <si>
    <t xml:space="preserve">movitého majetku - dopravních prostředků </t>
  </si>
  <si>
    <t xml:space="preserve">Cestovné </t>
  </si>
  <si>
    <t>513</t>
  </si>
  <si>
    <t>516</t>
  </si>
  <si>
    <t>518</t>
  </si>
  <si>
    <t xml:space="preserve">Ostatní služby </t>
  </si>
  <si>
    <t>ORG:</t>
  </si>
  <si>
    <t>celkem</t>
  </si>
  <si>
    <t>název činnosti / ORJ</t>
  </si>
  <si>
    <t>521</t>
  </si>
  <si>
    <t>524</t>
  </si>
  <si>
    <t>525</t>
  </si>
  <si>
    <t>527</t>
  </si>
  <si>
    <t>528</t>
  </si>
  <si>
    <t>531
532</t>
  </si>
  <si>
    <t>538</t>
  </si>
  <si>
    <t>544</t>
  </si>
  <si>
    <t>541,542 
543,547</t>
  </si>
  <si>
    <t>548</t>
  </si>
  <si>
    <t>549</t>
  </si>
  <si>
    <t>551</t>
  </si>
  <si>
    <t>556</t>
  </si>
  <si>
    <t>558</t>
  </si>
  <si>
    <t>561</t>
  </si>
  <si>
    <t>562</t>
  </si>
  <si>
    <t>563,564
569</t>
  </si>
  <si>
    <t>572</t>
  </si>
  <si>
    <t>591</t>
  </si>
  <si>
    <t>595</t>
  </si>
  <si>
    <t>601</t>
  </si>
  <si>
    <t>602</t>
  </si>
  <si>
    <t>603</t>
  </si>
  <si>
    <t>604</t>
  </si>
  <si>
    <t>609</t>
  </si>
  <si>
    <t>641,642
643</t>
  </si>
  <si>
    <t>644</t>
  </si>
  <si>
    <t>645</t>
  </si>
  <si>
    <t>646</t>
  </si>
  <si>
    <t>648</t>
  </si>
  <si>
    <t>649</t>
  </si>
  <si>
    <t>661</t>
  </si>
  <si>
    <t>662</t>
  </si>
  <si>
    <t>663,664
669</t>
  </si>
  <si>
    <t>672</t>
  </si>
  <si>
    <t xml:space="preserve">poštovné </t>
  </si>
  <si>
    <t>nájemné bytových prostor bez plateb za související služby</t>
  </si>
  <si>
    <t>telekomunikace pevné linky</t>
  </si>
  <si>
    <t>technické kontroly a revize vyplývající z právních předpisů</t>
  </si>
  <si>
    <t>Mzdové náklady</t>
  </si>
  <si>
    <t>Zákonné sociální pojištění</t>
  </si>
  <si>
    <t>Jiné sociální pojištění</t>
  </si>
  <si>
    <t>Zákonné sociální náklady</t>
  </si>
  <si>
    <t>Jiné sociální náklady</t>
  </si>
  <si>
    <t>Daně a poplatky</t>
  </si>
  <si>
    <t>Jiné daně a poplatky</t>
  </si>
  <si>
    <t>Ostatní náklady</t>
  </si>
  <si>
    <t>Prodaný materiál</t>
  </si>
  <si>
    <t>Tvorba fondů</t>
  </si>
  <si>
    <t>Ostatní náklady z činnosti</t>
  </si>
  <si>
    <t>Odpisy dlouhodobého majetku</t>
  </si>
  <si>
    <t>Tvorba a zúčtování opravných položek</t>
  </si>
  <si>
    <t>Náklady z drobného dlouhodobého majetku</t>
  </si>
  <si>
    <t>Prodané cenné papíry a podíly</t>
  </si>
  <si>
    <t>Úroky</t>
  </si>
  <si>
    <t>Ostatní finanční náklady</t>
  </si>
  <si>
    <t>Náklady vybraných místních vládních institucí na transfery</t>
  </si>
  <si>
    <t>Daň z příjmů</t>
  </si>
  <si>
    <t>Dodatečné odvody daně z příjmů</t>
  </si>
  <si>
    <t>Výnosy z prodeje vlastních výrobků</t>
  </si>
  <si>
    <t>Výnosy z prodeje služeb</t>
  </si>
  <si>
    <t>stravné - klienti, žáci</t>
  </si>
  <si>
    <t>výnosy za fakultativní služby</t>
  </si>
  <si>
    <t>Výnosy z pronájmu</t>
  </si>
  <si>
    <t>bytových prostor bez plateb za související služby</t>
  </si>
  <si>
    <t>Výnosy z prodaného zboží</t>
  </si>
  <si>
    <t>Jiné výnosy z vlastních výkonů</t>
  </si>
  <si>
    <t>Ostatní výnosy</t>
  </si>
  <si>
    <t>Výnosy z prodeje materiálu</t>
  </si>
  <si>
    <t>Výnosy z prodeje dlouhodobého nehmotného  majetku</t>
  </si>
  <si>
    <t>Výnosy z prodeje dlouh. hmot. majetku kromě pozemků</t>
  </si>
  <si>
    <t>Čerpání fondů</t>
  </si>
  <si>
    <t>Ostatní výnosy z činnosti</t>
  </si>
  <si>
    <t>Výnosy z prodeje cenných papírů a podílů</t>
  </si>
  <si>
    <t>Ostatní finanční výnosy</t>
  </si>
  <si>
    <t>Výnosy vybraných místních vládních institucí z transferů</t>
  </si>
  <si>
    <t xml:space="preserve">Přijaté transfery z rozpočtu Olomouckého kraje </t>
  </si>
  <si>
    <t>Pokyny pro vyplňování tabulek :</t>
  </si>
  <si>
    <t>1.</t>
  </si>
  <si>
    <t>2.</t>
  </si>
  <si>
    <t>3.</t>
  </si>
  <si>
    <t>4.</t>
  </si>
  <si>
    <t>5.</t>
  </si>
  <si>
    <t>hlavní činnost  / v Kč  /</t>
  </si>
  <si>
    <t>náhrada mzdy za dočasnou pracovní neschopnost</t>
  </si>
  <si>
    <t>doplňková činnost  / v Kč  /</t>
  </si>
  <si>
    <t>doplňující údaje</t>
  </si>
  <si>
    <t xml:space="preserve">název činnosti </t>
  </si>
  <si>
    <t>název činnosti</t>
  </si>
  <si>
    <t>a)</t>
  </si>
  <si>
    <t xml:space="preserve">b) </t>
  </si>
  <si>
    <t>c)</t>
  </si>
  <si>
    <t>d)</t>
  </si>
  <si>
    <t>Schválil:</t>
  </si>
  <si>
    <t>Tabulka č.1-Hlavní činnost</t>
  </si>
  <si>
    <t>Tabulka č.2-Doplňková  činnost</t>
  </si>
  <si>
    <t>V jednotlivých listech formuláře vyplňujeme pouze bílá políčka !</t>
  </si>
  <si>
    <t>úklid prováděný dodavatelsky</t>
  </si>
  <si>
    <t>autoškola, svářečský kurz</t>
  </si>
  <si>
    <t>00300</t>
  </si>
  <si>
    <t>00301</t>
  </si>
  <si>
    <t>00304</t>
  </si>
  <si>
    <t>00302</t>
  </si>
  <si>
    <t>00303</t>
  </si>
  <si>
    <t>00305</t>
  </si>
  <si>
    <t>00308</t>
  </si>
  <si>
    <t>00130</t>
  </si>
  <si>
    <t>00132</t>
  </si>
  <si>
    <t>00133</t>
  </si>
  <si>
    <t>00134</t>
  </si>
  <si>
    <t>00020</t>
  </si>
  <si>
    <t>UZ</t>
  </si>
  <si>
    <t xml:space="preserve">příspěvek na provoz </t>
  </si>
  <si>
    <t xml:space="preserve">příspěvek na provoz - mzdové náklady </t>
  </si>
  <si>
    <t>příspěvek na provoz - nájemné</t>
  </si>
  <si>
    <t xml:space="preserve">příspěvek na provoz - odpisy </t>
  </si>
  <si>
    <t xml:space="preserve">příspěvek na provoz - účelově určený </t>
  </si>
  <si>
    <t xml:space="preserve">příspěvek na provoz -pojistné plnění </t>
  </si>
  <si>
    <t>rezerva pro PO - záchranný archeologický výzkum</t>
  </si>
  <si>
    <t xml:space="preserve">příspěvek na úhradu prokazatelné ztráty dopravcům -veřejná linková doprava </t>
  </si>
  <si>
    <t xml:space="preserve">příspěvek na úhradu prokazatelné ztráty dopravcům - drážní doprava  </t>
  </si>
  <si>
    <t xml:space="preserve">příspěvek na úhradu protarifovací ztráty - drážní doprava </t>
  </si>
  <si>
    <t xml:space="preserve">příspěvek na úhradu prokazatelné ztráty - od obcí </t>
  </si>
  <si>
    <t xml:space="preserve">přebytek hospodaření </t>
  </si>
  <si>
    <t>příspěvek na provoz</t>
  </si>
  <si>
    <t xml:space="preserve">rezerva pro PO - záchranný archeologický výzkum </t>
  </si>
  <si>
    <t xml:space="preserve">příspěvek na provoz - nájemné </t>
  </si>
  <si>
    <t xml:space="preserve">příspěvek na úhradu prokazatelné ztráty dopravcům -veřejná linková doprava  </t>
  </si>
  <si>
    <t>příspěvek na úhradu prokazatelné ztráty - od obcí</t>
  </si>
  <si>
    <t>přebytek hospodaření</t>
  </si>
  <si>
    <t>Skrýt sloupce</t>
  </si>
  <si>
    <t>Příloha č. 1  Náklady a výnosy příspěvkové organizace</t>
  </si>
  <si>
    <t>030x   091x</t>
  </si>
  <si>
    <t>003x 005x</t>
  </si>
  <si>
    <t>050x</t>
  </si>
  <si>
    <t>000x</t>
  </si>
  <si>
    <t>051x</t>
  </si>
  <si>
    <t>001x</t>
  </si>
  <si>
    <t>075x</t>
  </si>
  <si>
    <t>007x</t>
  </si>
  <si>
    <t>opravy -oblast školství,sociálních věcí, dopravy,kultury, zdravotnictví  (UZ 000 10, 00011, 00012, 00013, 00014)</t>
  </si>
  <si>
    <t xml:space="preserve">Průměrný přepočtený počet pracovníků </t>
  </si>
  <si>
    <t>Dopl. údaj</t>
  </si>
  <si>
    <t>hlavní činnost</t>
  </si>
  <si>
    <t>doplňková činnost</t>
  </si>
  <si>
    <t>/ Kč- bez deset- míst /</t>
  </si>
  <si>
    <t>Hlavní činnost</t>
  </si>
  <si>
    <t>Doplňková činnost</t>
  </si>
  <si>
    <t>Náklady a výnosy</t>
  </si>
  <si>
    <t>Nevyplňovat</t>
  </si>
  <si>
    <t>fond investic</t>
  </si>
  <si>
    <t>proúčtování (snížení) nekrytého fondu investic</t>
  </si>
  <si>
    <t>Závazky vůči zřizovateli / odvod z FI - odpisy /</t>
  </si>
  <si>
    <t>059X</t>
  </si>
  <si>
    <t>029X</t>
  </si>
  <si>
    <t>028X</t>
  </si>
  <si>
    <t>poplatky za užívání dálnic a rychlostních silnic, mýtné, dálniční známky</t>
  </si>
  <si>
    <t>552,553
555,557</t>
  </si>
  <si>
    <t>zúčtování rozdílů mezi příjmem z prodeje a zůstatkovou cenou majetku v souvislosti s tvorbou FI</t>
  </si>
  <si>
    <t>Název příspěvkové organizace:</t>
  </si>
  <si>
    <t>x</t>
  </si>
  <si>
    <t>Návrh střednědobého výhledu rozpočtu</t>
  </si>
  <si>
    <r>
      <rPr>
        <b/>
        <sz val="10"/>
        <color theme="1"/>
        <rFont val="Calibri"/>
        <family val="2"/>
        <charset val="238"/>
        <scheme val="minor"/>
      </rPr>
      <t>PO z</t>
    </r>
    <r>
      <rPr>
        <sz val="10"/>
        <color theme="1"/>
        <rFont val="Calibri"/>
        <family val="2"/>
        <charset val="238"/>
        <scheme val="minor"/>
      </rPr>
      <t xml:space="preserve"> </t>
    </r>
    <r>
      <rPr>
        <b/>
        <sz val="10"/>
        <color theme="1"/>
        <rFont val="Calibri"/>
        <family val="2"/>
        <charset val="238"/>
        <scheme val="minor"/>
      </rPr>
      <t>kulturní oblasti</t>
    </r>
    <r>
      <rPr>
        <sz val="10"/>
        <color theme="1"/>
        <rFont val="Calibri"/>
        <family val="2"/>
        <charset val="238"/>
        <scheme val="minor"/>
      </rPr>
      <t xml:space="preserve"> sestavují svůj rozpočet dle jednotlivých objektů (např. pro Vlastivědné muzeum v Olomouci bude text k objektu - nám. Republiky, Olomouc ,  atd.).
</t>
    </r>
  </si>
  <si>
    <r>
      <t xml:space="preserve">Příspěvkové organizace ze </t>
    </r>
    <r>
      <rPr>
        <b/>
        <sz val="10"/>
        <color theme="1"/>
        <rFont val="Calibri"/>
        <family val="2"/>
        <charset val="238"/>
        <scheme val="minor"/>
      </rPr>
      <t>zdravotní oblasti</t>
    </r>
    <r>
      <rPr>
        <sz val="10"/>
        <color theme="1"/>
        <rFont val="Calibri"/>
        <family val="2"/>
        <charset val="238"/>
        <scheme val="minor"/>
      </rPr>
      <t xml:space="preserve"> sestavují svůj rozpočet dle jednotlivých poskytovaných služeb (např. Následná lůžková péče, Rehabilitační léčebna,  atd..).</t>
    </r>
  </si>
  <si>
    <t>Technické údaje:</t>
  </si>
  <si>
    <t xml:space="preserve"> - funkce skrýt přebytečné sloupce</t>
  </si>
  <si>
    <t>v případě, že tabulka obsahuje větší počet sloupců, než příspěvková organizace potřebuje, je možno tyto skrýt (myší si ve sl. skrýt sloupce označím počet sloupců (změní barvu), pravým tlačítkem myši kliknu na "žlutě" zvýrazněnou lištu ( a použiji funkci skrýt (pravá strana myši). V případě že potřebuji tyto sloupce opět rozbalit postupuji stejně pouze použiji funkci zobrazit.</t>
  </si>
  <si>
    <t>Příklad:</t>
  </si>
  <si>
    <t>Příspěvkové organizaci jsou přebytečné sloupce skryty. V případě, že PO si bude chtít vytisknout pouze vybrané sloupce je možno "přebytečné" sloupce skrýt, popř. znovu zobrazit.</t>
  </si>
  <si>
    <t>1. Označím sloupce ( např. sl. G až sl.M)</t>
  </si>
  <si>
    <t>2. Pravým tlačítkem myši kliknout na zvýrazněné sloupce a použít funkci skrýt, popř. zobrazit  (pravá strana myši)</t>
  </si>
  <si>
    <t xml:space="preserve"> -  SÚ 672 (UZ 00 300)</t>
  </si>
  <si>
    <t xml:space="preserve"> -  SÚ 672 (UZ 00 301)</t>
  </si>
  <si>
    <t>Stručný přehled změn :</t>
  </si>
  <si>
    <r>
      <rPr>
        <b/>
        <sz val="10"/>
        <rFont val="Calibri"/>
        <family val="2"/>
        <charset val="238"/>
        <scheme val="minor"/>
      </rPr>
      <t xml:space="preserve">Příspěvková organizace SSOK  </t>
    </r>
    <r>
      <rPr>
        <sz val="10"/>
        <rFont val="Calibri"/>
        <family val="2"/>
        <charset val="238"/>
        <scheme val="minor"/>
      </rPr>
      <t>sestaví svůj rozpočet dle jednotlivých středisek.</t>
    </r>
  </si>
  <si>
    <t>Závazný ukazatel limit mzdových prostředků zůstává beze změn.</t>
  </si>
  <si>
    <r>
      <t xml:space="preserve">Tabulka - list "rekapitulace" je pouze součtová, </t>
    </r>
    <r>
      <rPr>
        <b/>
        <sz val="10"/>
        <color theme="1"/>
        <rFont val="Calibri"/>
        <family val="2"/>
        <charset val="238"/>
        <scheme val="minor"/>
      </rPr>
      <t>není třeba nic doplňovat</t>
    </r>
    <r>
      <rPr>
        <sz val="10"/>
        <color theme="1"/>
        <rFont val="Calibri"/>
        <family val="2"/>
        <charset val="238"/>
        <scheme val="minor"/>
      </rPr>
      <t xml:space="preserve"> a z tohoto důvodu je uzamčená. Do uvedené tabulky se přenáší automaticky data z předchozích listů.</t>
    </r>
  </si>
  <si>
    <t xml:space="preserve">    příspěvek na provoz – mzdové náklady. Příspěvek určený na krytí mzdových nákladů (tarifní platy, osobní příplatky, příplatky za vedení, odměny apod., včetně zákonných odvodů sociálního a zdravotního pojištění a dalších nákladů souvisejících se mzdovými prostředky, příspěvek do FKSP).</t>
  </si>
  <si>
    <t xml:space="preserve"> - od 1. 1. 2019 změna u účtu - předměty nakoupené do sbírky muzejní povahy oceněné 1,- Kč (SÚ 558, AU 033X) ( účet již není rozpočtován).</t>
  </si>
  <si>
    <t>Údaje neuvádět na desetinná místa! Výjimkou je průměrný přepočtený počet pracovníků, který je třeba uvést na 2 deset. místa.</t>
  </si>
  <si>
    <t>00135</t>
  </si>
  <si>
    <t>00136</t>
  </si>
  <si>
    <t>mezikrajské smlouvy na linkovou dopravu</t>
  </si>
  <si>
    <t>smlouvy na autobusová nádraží</t>
  </si>
  <si>
    <t xml:space="preserve"> - od 1. 1. 2019 změna v obsahovém vymezení účtů:
</t>
  </si>
  <si>
    <r>
      <t xml:space="preserve">V případě účtu 551 Odpisy dlouhodobého majetku je třeba částku zaokrouhlit na tis. Kč </t>
    </r>
    <r>
      <rPr>
        <b/>
        <u/>
        <sz val="10"/>
        <rFont val="Calibri"/>
        <family val="2"/>
        <charset val="238"/>
        <scheme val="minor"/>
      </rPr>
      <t xml:space="preserve">nahoru </t>
    </r>
    <r>
      <rPr>
        <sz val="10"/>
        <rFont val="Calibri"/>
        <family val="2"/>
        <charset val="238"/>
        <scheme val="minor"/>
      </rPr>
      <t>(např. výše odpisů 124 178 Kč bude v návrhu rozpočtu zaokrouhlena na 125 000,- Kč).</t>
    </r>
  </si>
  <si>
    <r>
      <t>U závazného ukazatele Závazky vůči zřizovateli / odvod z FI - odpisy / je třeba částku</t>
    </r>
    <r>
      <rPr>
        <b/>
        <u/>
        <sz val="10"/>
        <rFont val="Calibri"/>
        <family val="2"/>
        <charset val="238"/>
        <scheme val="minor"/>
      </rPr>
      <t xml:space="preserve"> zaokrouhlit, a to  matematicky</t>
    </r>
    <r>
      <rPr>
        <sz val="10"/>
        <rFont val="Calibri"/>
        <family val="2"/>
        <charset val="238"/>
        <scheme val="minor"/>
      </rPr>
      <t>. Při výpočtu odvodů je třeba vycházet z částky uvedené v návrhu rozpočtu a střednědobého výhledu zaokrouhlené na tis. Kč.</t>
    </r>
  </si>
  <si>
    <t xml:space="preserve">    příspěvek na provoz – "očištěný" od nákladů, které souvisí se mzdovými náklady včetně zákonných odvodů a účelových příspěvků, jako jsou odpisy a další účelové příspěvky.</t>
  </si>
  <si>
    <t xml:space="preserve"> - od 1. 1. 2018  u účtu 511  Opravy a udržování došlo ke změně dolní hranice, a to z 40 tis. Kč na 100 tis. Kč (viz. Zásady řízení PO zřizovaných Olomouckým krajem),</t>
  </si>
  <si>
    <t xml:space="preserve">Pozn. : </t>
  </si>
  <si>
    <r>
      <t xml:space="preserve">nemovitého majetku do 200 tis. Kč </t>
    </r>
    <r>
      <rPr>
        <vertAlign val="superscript"/>
        <sz val="10"/>
        <color theme="1"/>
        <rFont val="Arial CE"/>
        <charset val="238"/>
      </rPr>
      <t>)1</t>
    </r>
  </si>
  <si>
    <r>
      <t>nemovitého majetku nad 200 tis. Kč</t>
    </r>
    <r>
      <rPr>
        <vertAlign val="superscript"/>
        <sz val="10"/>
        <color theme="1"/>
        <rFont val="Arial CE"/>
        <charset val="238"/>
      </rPr>
      <t xml:space="preserve"> )2</t>
    </r>
  </si>
  <si>
    <r>
      <t xml:space="preserve">nemovitého majteku nad 500 tis.Kč </t>
    </r>
    <r>
      <rPr>
        <vertAlign val="superscript"/>
        <sz val="10"/>
        <color theme="1"/>
        <rFont val="Arial CE"/>
        <charset val="238"/>
      </rPr>
      <t>)3</t>
    </r>
  </si>
  <si>
    <t xml:space="preserve"> x</t>
  </si>
  <si>
    <t xml:space="preserve">             ……………………………………………….</t>
  </si>
  <si>
    <t>Podpis</t>
  </si>
  <si>
    <t>Telefon</t>
  </si>
  <si>
    <t>Jméno</t>
  </si>
  <si>
    <t>Součásti organizace</t>
  </si>
  <si>
    <t>IČ</t>
  </si>
  <si>
    <t>Název organizace</t>
  </si>
  <si>
    <t xml:space="preserve">Oblast </t>
  </si>
  <si>
    <t>Oblast zdravotnictví</t>
  </si>
  <si>
    <t>00849103</t>
  </si>
  <si>
    <t xml:space="preserve">Zdravotnická záchranná služba Olomouckého kraje, příspěvková organizace   </t>
  </si>
  <si>
    <t>00849197</t>
  </si>
  <si>
    <t>779 00 Olomouc, Nové Sady, U dětského domova 269</t>
  </si>
  <si>
    <t>00849081</t>
  </si>
  <si>
    <t>783 97 Paseka 145</t>
  </si>
  <si>
    <t xml:space="preserve">Odborný léčebný ústav Paseka, příspěvková organizace  </t>
  </si>
  <si>
    <t>Oblast sociální</t>
  </si>
  <si>
    <t>Domov Na zámečku Rokytnice, příspěvková organizace</t>
  </si>
  <si>
    <t>Centrum Dominika Kokory, příspěvková organizace</t>
  </si>
  <si>
    <t>Domov Větrný mlýn Skalička, příspěvková organizace</t>
  </si>
  <si>
    <t>Domov pro seniory Tovačov, příspěvková organizace</t>
  </si>
  <si>
    <t>Domov Alfreda Skeneho Pavlovice u Přerova, příspěvková organizace</t>
  </si>
  <si>
    <t>Domov pro seniory Radkova Lhota, příspěvková organizace</t>
  </si>
  <si>
    <t>Centrum sociálních služeb Prostějov, příspěvková organizace</t>
  </si>
  <si>
    <t>Domov "Na Zámku", příspěvková organizace</t>
  </si>
  <si>
    <t>Domov pro seniory Jesenec, příspěvková organizace</t>
  </si>
  <si>
    <t>Domov seniorů Prostějov, příspěvková organizace</t>
  </si>
  <si>
    <t>Domov Paprsek Olšany, příspěvková organizace</t>
  </si>
  <si>
    <t>Domov u Třebůvky Loštice, příspěvková organizace</t>
  </si>
  <si>
    <t>Domov Štíty-Jedlí, příspěvková organizace</t>
  </si>
  <si>
    <t>Sociální služby Libina, příspěvková organizace</t>
  </si>
  <si>
    <t>Sociální služby pro seniory Šumperk, příspěvková organizace</t>
  </si>
  <si>
    <t>Středisko sociální prevence Olomouc, příspěvková organizace</t>
  </si>
  <si>
    <t>Nové Zámky - poskytovatel sociálních služeb, příspěvková organizace</t>
  </si>
  <si>
    <t>Klíč - centrum sociálních služeb, příspěvková organizace</t>
  </si>
  <si>
    <t>Vincentinum - poskytovatel sociálních služeb Šternberk, příspěvková organizace</t>
  </si>
  <si>
    <t>Sociální služby pro seniory Olomouc, příspěvková organizace</t>
  </si>
  <si>
    <t>Domov seniorů POHODA Chválkovice, příspěvková organizace</t>
  </si>
  <si>
    <t>Domov Hrubá Voda, příspěvková organizace</t>
  </si>
  <si>
    <t>Dům seniorů FRANTIŠEK Náměšť na Hané, příspěvková organizace</t>
  </si>
  <si>
    <t>Domov pro seniory Červenka, příspěvková organizace</t>
  </si>
  <si>
    <t>Domov Sněženka Jeseník, příspěvková organizace</t>
  </si>
  <si>
    <t>Domov pro seniory Javorník, příspěvková organizace</t>
  </si>
  <si>
    <t>Oblast kultury</t>
  </si>
  <si>
    <t>Archeologické centrum Olomouc, příspěvková organizace</t>
  </si>
  <si>
    <t>00098311</t>
  </si>
  <si>
    <t>Hlavní třída 342/22, 787 31 Šumperk</t>
  </si>
  <si>
    <t>Vlastivědné muzeum v Šumperku, příspěvková organizace</t>
  </si>
  <si>
    <t>00097969</t>
  </si>
  <si>
    <t>Horní náměstí 7/7, Přerov I-Město, 750 02 Přerov</t>
  </si>
  <si>
    <t>Muzeum Komenského v Přerově, příspěvková organizace</t>
  </si>
  <si>
    <t>00091405</t>
  </si>
  <si>
    <t>nám. T. G. Masaryka 7/2, 796 01 Prostějov</t>
  </si>
  <si>
    <t>Muzeum a galerie v Prostějově, příspěvková organizace</t>
  </si>
  <si>
    <t>Vlastivědné muzeum Jesenicka, příspěvková organizace</t>
  </si>
  <si>
    <t>00100609</t>
  </si>
  <si>
    <t>nám. Republiky 823/5, 779 00 Olomouc</t>
  </si>
  <si>
    <t>Vlastivědné muzeum v Olomouci</t>
  </si>
  <si>
    <t>00100625</t>
  </si>
  <si>
    <t xml:space="preserve">Vědecká knihovna v Olomouci  </t>
  </si>
  <si>
    <t>Oblast dopravy</t>
  </si>
  <si>
    <t>Lipenská 753/120, Hodolany, 779 00 Olomouc</t>
  </si>
  <si>
    <t>Správa silnic Olomouckého kraje, příspěvková organizace</t>
  </si>
  <si>
    <t>Jeremenkova 1211/40b, Hodolany, 779 00 Olomouc</t>
  </si>
  <si>
    <t xml:space="preserve">Koordinátor Integrovaného dopravního systému Olomouckého kraje, příspěvková organizace  </t>
  </si>
  <si>
    <t>Oblast školství,  Okres Olomouc</t>
  </si>
  <si>
    <t>Pedagogicko - psychologická poradna a Speciálně pedagogické centrum Olomouckého kraje, Olomouc, U Sportovní haly 1a</t>
  </si>
  <si>
    <t>Oblast školství,  Okres Jeseník</t>
  </si>
  <si>
    <t>Dětský domov a Školní jídelna,  Jeseník, Priessnitzova 405</t>
  </si>
  <si>
    <t>Dětský domov a Školní jídelna, Černá Voda 1</t>
  </si>
  <si>
    <t>Oblast školství,  Okres Přerov</t>
  </si>
  <si>
    <t>Dětský domov a Školní jídelna, Přerov, Sušilova 25</t>
  </si>
  <si>
    <t>Dětský domov a Školní jídelna, Lipník nad Bečvou, Tyršova 772</t>
  </si>
  <si>
    <t>Dětský domov a Školní jídelna, Hranice, Purgešova 847</t>
  </si>
  <si>
    <t>Oblast školství,  Okres Prostějov</t>
  </si>
  <si>
    <t>Dětský domov a Školní jídelna, Plumlov, Balkán 333</t>
  </si>
  <si>
    <t>00849235</t>
  </si>
  <si>
    <t>Dětský domov Šance, Olomouc</t>
  </si>
  <si>
    <t>Oblast školství,  Okres Šumperk</t>
  </si>
  <si>
    <t>00853020</t>
  </si>
  <si>
    <t>Dům dětí a mládeže Magnet, Mohelnice</t>
  </si>
  <si>
    <t>Středisko volného času ATLAS a BIOS, Přerov</t>
  </si>
  <si>
    <t>Dům dětí a mládeže Vila Tereza, Uničov</t>
  </si>
  <si>
    <t>Dům dětí a mládeže  Litovel</t>
  </si>
  <si>
    <t>00096792</t>
  </si>
  <si>
    <t>Dům dětí a mládeže Olomouc</t>
  </si>
  <si>
    <t>Základní umělecká škola  Franze Schuberta  Zlaté Hory</t>
  </si>
  <si>
    <t>00852058</t>
  </si>
  <si>
    <t>Základní umělecká škola Karla Ditterse Vidnava</t>
  </si>
  <si>
    <t>Základní umělecká škola Zábřeh</t>
  </si>
  <si>
    <t>00852333</t>
  </si>
  <si>
    <t>Základní umělecká škola, Šumperk,  Žerotínova 11</t>
  </si>
  <si>
    <t>00851451</t>
  </si>
  <si>
    <t>Základní umělecká škola, Mohelnice, Náměstí Svobody  15</t>
  </si>
  <si>
    <t>Základní umělecká škola Antonína Dvořáka, Lipník nad Bečvou, Havlíčkova 643</t>
  </si>
  <si>
    <t>Základní umělecká škola Bedřicha Kozánka, Přerov</t>
  </si>
  <si>
    <t>Základní umělecká škola, Kojetín, Hanusíkova 197</t>
  </si>
  <si>
    <t>Základní umělecká škola, Hranice, Školní náměstí 35</t>
  </si>
  <si>
    <t>Základní umělecká škola, Potštát 36</t>
  </si>
  <si>
    <t>00402320</t>
  </si>
  <si>
    <t>Základní umělecká škola Konice, Na Příhonech 425</t>
  </si>
  <si>
    <t>Základní umělecká škola, Uničov, Litovelská 190</t>
  </si>
  <si>
    <t>Základní umělecká škola Litovel, Jungmannova 740</t>
  </si>
  <si>
    <t>Základní umělecká škola Miloslava Stibora - výtvarný obor, Olomouc, Pionýrská 4</t>
  </si>
  <si>
    <t>00096725</t>
  </si>
  <si>
    <t>Základní umělecká škola „Žerotín“ Olomouc, Kavaleristů 6</t>
  </si>
  <si>
    <t>Základní umělecká škola  Iši Krejčího Olomouc, Na Vozovce 32</t>
  </si>
  <si>
    <t>00495433</t>
  </si>
  <si>
    <t>Střední škola gastronomie, farmářství a služeb Jeseník</t>
  </si>
  <si>
    <t>00843032</t>
  </si>
  <si>
    <t>Střední škola řemesel a Odborné učiliště Lipová - lázně</t>
  </si>
  <si>
    <t>00409014</t>
  </si>
  <si>
    <t xml:space="preserve">Střední škola sociální péče a služeb, Zábřeh, nám. 8. května 2  </t>
  </si>
  <si>
    <t>Odborné učiliště a Praktická škola, Mohelnice, Vodní 27</t>
  </si>
  <si>
    <t>00842800</t>
  </si>
  <si>
    <t>752 01 Křenovice, č. p. 8</t>
  </si>
  <si>
    <t>Odborné učiliště a Základní škola, Křenovice</t>
  </si>
  <si>
    <t>Střední škola řezbářská, Tovačov, Nádražní 146</t>
  </si>
  <si>
    <t>00544612</t>
  </si>
  <si>
    <t>Střední odborná škola Prostějov</t>
  </si>
  <si>
    <t>00848794</t>
  </si>
  <si>
    <t>Střední odborná škola lesnická a strojírenská Šternberk</t>
  </si>
  <si>
    <t>00577448</t>
  </si>
  <si>
    <t>Střední odborná škola obchodu a služeb, Olomouc, Štursova 14</t>
  </si>
  <si>
    <t>00848778</t>
  </si>
  <si>
    <t>Střední škola polytechnická, Olomouc, Rooseveltova 79</t>
  </si>
  <si>
    <t>00845337</t>
  </si>
  <si>
    <t>Střední škola logistiky a chemie, Olomouc, U Hradiska 29</t>
  </si>
  <si>
    <t>Sigmundova střední škola strojírenská, Lutín</t>
  </si>
  <si>
    <t>00848875</t>
  </si>
  <si>
    <t>Střední odborná škola Litovel, Komenského 677</t>
  </si>
  <si>
    <t>00577391</t>
  </si>
  <si>
    <t>Hotelová škola Vincenze Priessnitze a Obchodní akademie Jeseník</t>
  </si>
  <si>
    <t>00851205</t>
  </si>
  <si>
    <t>Střední škola technická, Přerov, Kouřílkova 8</t>
  </si>
  <si>
    <t>00845370</t>
  </si>
  <si>
    <t>Střední škola elektrotechnická, Lipník nad Bečvou, Tyršova 781</t>
  </si>
  <si>
    <t>00851213</t>
  </si>
  <si>
    <t>00600903</t>
  </si>
  <si>
    <t>Střední zdravotnická škola, Hranice, Nová 1820</t>
  </si>
  <si>
    <t>00599212</t>
  </si>
  <si>
    <t>Střední zdravotnická škola, Prostějov, Vápenice 3</t>
  </si>
  <si>
    <t>00600938</t>
  </si>
  <si>
    <t>Střední zdravotnická škola a Vyšší odborná škola zdravotnická Emanuela Pöttinga a Jazyková škola s právem státní jazykové zkoušky Olomouc</t>
  </si>
  <si>
    <t xml:space="preserve">Obchodní akademie a Jazyková škola s právem státní jazykové zkoušky, Šumperk, Hlavní třída 31  </t>
  </si>
  <si>
    <t>Obchodní akademie a Jazyková škola s právem státní jazykové zkoušky, Přerov, Bartošova 24</t>
  </si>
  <si>
    <t>Obchodní akademie, Prostějov, Palackého 18</t>
  </si>
  <si>
    <t>00601721</t>
  </si>
  <si>
    <t>Obchodní akademie, Olomouc, tř. Spojenců 11</t>
  </si>
  <si>
    <t>00176401</t>
  </si>
  <si>
    <t>Střední průmyslová škola Jeseník</t>
  </si>
  <si>
    <t>00851167</t>
  </si>
  <si>
    <t>Střední škola řemesel, Šumperk</t>
  </si>
  <si>
    <t>00852384</t>
  </si>
  <si>
    <t>Střední odborná škola, Šumperk, Zemědělská 3</t>
  </si>
  <si>
    <t>00843105</t>
  </si>
  <si>
    <t>00577324</t>
  </si>
  <si>
    <t xml:space="preserve">Vyšší odborná škola a Střední škola automobilní, Zábřeh, U Dráhy 6 </t>
  </si>
  <si>
    <t>00843113</t>
  </si>
  <si>
    <t xml:space="preserve">Vyšší odborná škola a Střední průmyslová škola, Šumperk, Gen. Krátkého 1  </t>
  </si>
  <si>
    <t>Střední škola zemědělská, Přerov, Osmek 47</t>
  </si>
  <si>
    <t>Gymnázium Jana Blahoslava a Střední pedagogická škola, Přerov, Denisova 3</t>
  </si>
  <si>
    <t>Střední lesnická škola, Hranice, Jurikova 588</t>
  </si>
  <si>
    <t>00577227</t>
  </si>
  <si>
    <t>Střední škola gastronomie a služeb, Přerov, Šířava 7</t>
  </si>
  <si>
    <t>Střední průmyslová škola, Přerov, Havlíčkova 2</t>
  </si>
  <si>
    <t>Střední průmyslová škola stavební, Lipník nad Bečvou, Komenského sady 257</t>
  </si>
  <si>
    <t>00842893</t>
  </si>
  <si>
    <t>Střední průmyslová škola Hranice</t>
  </si>
  <si>
    <t>00566896</t>
  </si>
  <si>
    <t>Švehlova střední škola polytechnická Prostějov</t>
  </si>
  <si>
    <t xml:space="preserve">Střední odborná škola průmyslová a Střední odborné učiliště strojírenské, Prostějov, Lidická 4  </t>
  </si>
  <si>
    <t>Střední škola designu a módy, Prostějov</t>
  </si>
  <si>
    <t>00602035</t>
  </si>
  <si>
    <t>Střední škola zemědělská a zahradnická, Olomouc, U Hradiska 4</t>
  </si>
  <si>
    <t>00601730</t>
  </si>
  <si>
    <t>Střední průmyslová škola a Střední odborné učiliště Uničov</t>
  </si>
  <si>
    <t>00601748</t>
  </si>
  <si>
    <t>Střední průmyslová škola strojnická Olomouc</t>
  </si>
  <si>
    <t>00844012</t>
  </si>
  <si>
    <t>Vyšší odborná škola a Střední průmyslová škola elektrotechnická, Olomouc, Božetěchova 3</t>
  </si>
  <si>
    <t>Gymnázium, Jeseník, Komenského 281</t>
  </si>
  <si>
    <t>Gymnázium, Zábřeh, náměstí Osvobození 20</t>
  </si>
  <si>
    <t>Gymnázium, Šumperk, Masarykovo náměstí 8</t>
  </si>
  <si>
    <t>Gymnázium, Kojetín, Svatopluka Čecha 683</t>
  </si>
  <si>
    <t>Gymnázium, Hranice, Zborovská 293</t>
  </si>
  <si>
    <t>00842966</t>
  </si>
  <si>
    <t>Gymnázium Jakuba Škody, Přerov, Komenského 29</t>
  </si>
  <si>
    <t>Gymnázium Jiřího Wolkera, Prostějov, Kollárova 3</t>
  </si>
  <si>
    <t>00601756</t>
  </si>
  <si>
    <t>Gymnázium, Uničov, Gymnazijní 257</t>
  </si>
  <si>
    <t>00601764</t>
  </si>
  <si>
    <t>Gymnázium, Šternberk, Horní náměstí 5</t>
  </si>
  <si>
    <t>00601799</t>
  </si>
  <si>
    <t>Gymnázium, Olomouc - Hejčín, Tomkova 45</t>
  </si>
  <si>
    <t>00601781</t>
  </si>
  <si>
    <t>Slovanské gymnázium, Olomouc, tř. Jiřího z Poděbrad 13</t>
  </si>
  <si>
    <t>00848956</t>
  </si>
  <si>
    <t>Gymnázium, Olomouc, Čajkovského 9</t>
  </si>
  <si>
    <t>00601772</t>
  </si>
  <si>
    <t>Gymnázium Jana Opletala, Litovel, Opletalova 189</t>
  </si>
  <si>
    <t>Základní škola a Mateřská škola Jeseník, Fučíkova 312</t>
  </si>
  <si>
    <t>Střední škola, Základní škola, Mateřská škola a Dětský domov Zábřeh</t>
  </si>
  <si>
    <t>Střední škola, Základní škola a Mateřská škola Šumperk, Hanácká 3</t>
  </si>
  <si>
    <t>Střední škola, Základní škola a Mateřská škola Lipník nad Bečvou, Osecká 301</t>
  </si>
  <si>
    <t>Střední škola, Základní škola a Mateřská škola Přerov, Malá Dlážka 4</t>
  </si>
  <si>
    <t>Základní škola a Mateřská škola Hranice, Studentská 1095</t>
  </si>
  <si>
    <t>Základní škola, Dětský domov a Školní jídelna Litovel</t>
  </si>
  <si>
    <t>Základní škola Uničov, Šternberská 456</t>
  </si>
  <si>
    <t>Základní škola Šternberk, Olomoucká 76</t>
  </si>
  <si>
    <t xml:space="preserve">Základní škola a Mateřská škola při Sanatoriu Edel Zlaté Hory  </t>
  </si>
  <si>
    <t xml:space="preserve">Základní škola a Mateřská škola při Priessnitzových léčebných lázních a.s., Jeseník  </t>
  </si>
  <si>
    <t>Střední škola, Základní škola a Mateřská škola Mohelnice, Masarykova 4</t>
  </si>
  <si>
    <t>Základní škola a Mateřská škola při lázních, Velké Losiny</t>
  </si>
  <si>
    <t>Dětský domov a Školní jídelna Prostějov</t>
  </si>
  <si>
    <t xml:space="preserve">Střední škola, Základní škola a Mateřská škola Prostějov, Komenského 10  </t>
  </si>
  <si>
    <t>00601691</t>
  </si>
  <si>
    <t xml:space="preserve">Střední škola, Základní škola a Mateřská škola prof. V. Vejdovského Olomouc - Hejčín </t>
  </si>
  <si>
    <t>00601683</t>
  </si>
  <si>
    <t>Základní škola a Mateřská škola logopedická Olomouc</t>
  </si>
  <si>
    <t>Mateřská škola Olomouc, Blanická 16</t>
  </si>
  <si>
    <t>Oblast</t>
  </si>
  <si>
    <t>Název příspěvkové organizace</t>
  </si>
  <si>
    <t>Náklady a výnosy příspěvkové organizace</t>
  </si>
  <si>
    <t>Původní kategorie  účtu 511 - opravy a udržování nemovitého majetku do 100 tis. Kč; nemovitého majetku od 100 tis. do 500 tis. Kč; nemovitého majteku nad 500 tis.Kč nahrazeny ketogoriemi -  opravy a udržování nemovitého majetku do 200 tis. Kč; nemovitého majetku nad 200 tis. Kč. Ostatní kategorie účtu 511 jsou ponechány beze změny.</t>
  </si>
  <si>
    <t>Sociální služby pro seniory Olomouc, příspěvková organizace dochází k opravě v identifikačním údaji organizace, konkrétně v označení sídla, které správně zní: Olomouc, Zikova 618/14, Nové Sady, PSČ 779 00., a to s účinností od 1. 5. 2021. Původní sídlo :Zikova 618/14, Nové Sady 779 00 Olomouc</t>
  </si>
  <si>
    <r>
      <rPr>
        <b/>
        <sz val="9"/>
        <color rgb="FF00B050"/>
        <rFont val="Arial"/>
        <family val="2"/>
        <charset val="238"/>
      </rPr>
      <t>Změna v sídle PO, dle Rejstříku škol Zastupitelstvo 14.2.2022 -</t>
    </r>
    <r>
      <rPr>
        <sz val="9"/>
        <color rgb="FF00B050"/>
        <rFont val="Arial"/>
        <family val="2"/>
        <charset val="238"/>
      </rPr>
      <t>původní název 750 02 Přerov, Denisova 3 - nový název 750 02 Přerov, Přerov I-Město, Denisova 2390/3</t>
    </r>
  </si>
  <si>
    <r>
      <rPr>
        <b/>
        <sz val="9"/>
        <color rgb="FF00B050"/>
        <rFont val="Arial"/>
        <family val="2"/>
        <charset val="238"/>
      </rPr>
      <t>Změna v sídle PO, dle Rejstříku škol Zastupitelstvo 14.2.2022 -</t>
    </r>
    <r>
      <rPr>
        <sz val="9"/>
        <color rgb="FF00B050"/>
        <rFont val="Arial"/>
        <family val="2"/>
        <charset val="238"/>
      </rPr>
      <t>původní adresa Komenského 29, 750 11 Přerov- nový název 750 02 Přerov, Přerov I-Město, Komenského 800/29</t>
    </r>
  </si>
  <si>
    <r>
      <rPr>
        <b/>
        <sz val="9"/>
        <color rgb="FF00B050"/>
        <rFont val="Arial"/>
        <family val="2"/>
        <charset val="238"/>
      </rPr>
      <t>Změna v sídle PO, dle Rejstříku škol Zastupitelstvo 14.2.2022 -</t>
    </r>
    <r>
      <rPr>
        <sz val="9"/>
        <color rgb="FF00B050"/>
        <rFont val="Arial"/>
        <family val="2"/>
        <charset val="238"/>
      </rPr>
      <t>původní adresa Zborovská 293, 753 11 Hranice- nové sídlo:  753 01 Hranice, Hranice I-Město, Zborovská 293</t>
    </r>
  </si>
  <si>
    <r>
      <rPr>
        <b/>
        <sz val="9"/>
        <color rgb="FF00B050"/>
        <rFont val="Arial"/>
        <family val="2"/>
        <charset val="238"/>
      </rPr>
      <t>Změna v sídle PO, dle Rejstříku škol Zastupitelstvo 14.2.2022 -</t>
    </r>
    <r>
      <rPr>
        <sz val="9"/>
        <color rgb="FF00B050"/>
        <rFont val="Arial"/>
        <family val="2"/>
        <charset val="238"/>
      </rPr>
      <t>původní adresa Svatopluka Čecha 683, 752 01 Kojetín- nové sídlo:  752 01 Kojetín, Kojetín I-Město, Svatopluka Čecha 683</t>
    </r>
  </si>
  <si>
    <r>
      <rPr>
        <b/>
        <sz val="9"/>
        <color rgb="FF00B050"/>
        <rFont val="Arial"/>
        <family val="2"/>
        <charset val="238"/>
      </rPr>
      <t>Změna v sídle PO, dle Rejstříku škol Zastupitelstvo 14.2.2022 -</t>
    </r>
    <r>
      <rPr>
        <sz val="9"/>
        <color rgb="FF00B050"/>
        <rFont val="Arial"/>
        <family val="2"/>
        <charset val="238"/>
      </rPr>
      <t>původní adresa Čajkovského 9, 779 00 Olomouc- nové sídlo:  7779 00 Olomouc, Nová Ulice, Čajkovského 68/9</t>
    </r>
  </si>
  <si>
    <r>
      <rPr>
        <b/>
        <sz val="9"/>
        <color rgb="FF00B050"/>
        <rFont val="Arial"/>
        <family val="2"/>
        <charset val="238"/>
      </rPr>
      <t>Změna v sídle PO, dle Rejstříku škol Zastupitelstvo 14.2.2022 -</t>
    </r>
    <r>
      <rPr>
        <sz val="9"/>
        <color rgb="FF00B050"/>
        <rFont val="Arial"/>
        <family val="2"/>
        <charset val="238"/>
      </rPr>
      <t>původní adresa Opletalova 189, 784 01 Litovel- nové sídlo: 784 01 Litovel, Opletalova 189/4</t>
    </r>
  </si>
  <si>
    <r>
      <rPr>
        <b/>
        <sz val="9"/>
        <color rgb="FF00B050"/>
        <rFont val="Arial"/>
        <family val="2"/>
        <charset val="238"/>
      </rPr>
      <t>Změna v sídle PO, dle Rejstříku škol Zastupitelstvo 14.2.2022 -</t>
    </r>
    <r>
      <rPr>
        <sz val="9"/>
        <color rgb="FF00B050"/>
        <rFont val="Arial"/>
        <family val="2"/>
        <charset val="238"/>
      </rPr>
      <t>původní adresa Masarykovo náměstí 8, 787 58 Šumperk- nové sídlo: 787 01 Šumperk, Masarykovo náměstí 1207/8</t>
    </r>
  </si>
  <si>
    <r>
      <rPr>
        <b/>
        <sz val="9"/>
        <color rgb="FF00B050"/>
        <rFont val="Arial"/>
        <family val="2"/>
        <charset val="238"/>
      </rPr>
      <t>Změna v sídle PO, dle Rejstříku škol Zastupitelstvo 14.2.2022 -</t>
    </r>
    <r>
      <rPr>
        <sz val="9"/>
        <color rgb="FF00B050"/>
        <rFont val="Arial"/>
        <family val="2"/>
        <charset val="238"/>
      </rPr>
      <t>původní adresa náměstí Osvobození 20, 789 01 Zábřeh- nové sídlo:789 01 Zábřeh, náměstí Osvobození 257/20</t>
    </r>
  </si>
  <si>
    <r>
      <rPr>
        <b/>
        <sz val="9"/>
        <color rgb="FF00B050"/>
        <rFont val="Arial"/>
        <family val="2"/>
        <charset val="238"/>
      </rPr>
      <t>Změna v sídle PO, dle Rejstříku škol Zastupitelstvo 14.2.2022 -</t>
    </r>
    <r>
      <rPr>
        <sz val="9"/>
        <color rgb="FF00B050"/>
        <rFont val="Arial"/>
        <family val="2"/>
        <charset val="238"/>
      </rPr>
      <t>původní adresa Komenského 281, 790 01 Jeseník - nové sídlo:790 01 Jeseník, Komenského 281/3</t>
    </r>
  </si>
  <si>
    <r>
      <rPr>
        <b/>
        <sz val="9"/>
        <color rgb="FF00B050"/>
        <rFont val="Arial"/>
        <family val="2"/>
        <charset val="238"/>
      </rPr>
      <t>Změna v sídle PO, dle Rejstříku škol Zastupitelstvo 14.2.2022 -</t>
    </r>
    <r>
      <rPr>
        <sz val="9"/>
        <color rgb="FF00B050"/>
        <rFont val="Arial"/>
        <family val="2"/>
        <charset val="238"/>
      </rPr>
      <t>původní adresa Vápenice 1, 796 62 Prostějov- nové sídlo: 796 01 Prostějov, Vápenice 2986/1</t>
    </r>
  </si>
  <si>
    <r>
      <rPr>
        <b/>
        <sz val="9"/>
        <color rgb="FF00B050"/>
        <rFont val="Arial"/>
        <family val="2"/>
        <charset val="238"/>
      </rPr>
      <t>Změna v sídle PO, dle Rejstříku škol Zastupitelstvo 14.2.2022 -</t>
    </r>
    <r>
      <rPr>
        <sz val="9"/>
        <color rgb="FF00B050"/>
        <rFont val="Arial"/>
        <family val="2"/>
        <charset val="238"/>
      </rPr>
      <t>původní adresa Palackého 18, 796 01 Prostějov nové sídlo: 796 01 Prostějov, Palackého 159/18</t>
    </r>
  </si>
  <si>
    <r>
      <rPr>
        <b/>
        <sz val="9"/>
        <color rgb="FF00B050"/>
        <rFont val="Arial"/>
        <family val="2"/>
        <charset val="238"/>
      </rPr>
      <t>Změna v sídle PO, dle Rejstříku škol Zastupitelstvo 14.2.2022 -</t>
    </r>
    <r>
      <rPr>
        <sz val="9"/>
        <color rgb="FF00B050"/>
        <rFont val="Arial"/>
        <family val="2"/>
        <charset val="238"/>
      </rPr>
      <t>původní adresa Bartošova 24, 750 02 Přerov 2- nové sídlo: 750 02 Přerov, Přerov I-Město, Bartošova 1940/24</t>
    </r>
  </si>
  <si>
    <r>
      <rPr>
        <b/>
        <sz val="9"/>
        <color rgb="FF00B050"/>
        <rFont val="Arial"/>
        <family val="2"/>
        <charset val="238"/>
      </rPr>
      <t>Změna v sídle PO, dle Rejstříku škol Zastupitelstvo 14.2.2022 -</t>
    </r>
    <r>
      <rPr>
        <sz val="9"/>
        <color rgb="FF00B050"/>
        <rFont val="Arial"/>
        <family val="2"/>
        <charset val="238"/>
      </rPr>
      <t>původní adresa Nová 1820, 753 01 Hranice - nové sídlo: 753 01 Hranice, Hranice I-Město, Nová 1820</t>
    </r>
  </si>
  <si>
    <r>
      <t>Kontrola provedena na ZL k 23.11.2021 (původní název Střední škola železniční, technická a služeb, Šumperk).Změna nabyla platnosti a účinnosti dnem jeho schválení Zastupitelstvem Olomouckého kraje tj. 21.6.2021.</t>
    </r>
    <r>
      <rPr>
        <sz val="8"/>
        <color rgb="FF00B050"/>
        <rFont val="Arial"/>
        <family val="2"/>
        <charset val="238"/>
      </rPr>
      <t>Změna v sídle PO, dle Rejstříku škol Zastupitelstvo 14.2.2022 -původní adresa Gen. Krátkého 30, 787 01 Šumperk nové sídlo: 787 01 Šumperk, Gen. Krátkého 1799/30</t>
    </r>
  </si>
  <si>
    <r>
      <rPr>
        <b/>
        <sz val="9"/>
        <color rgb="FF00B050"/>
        <rFont val="Arial"/>
        <family val="2"/>
        <charset val="238"/>
      </rPr>
      <t>Změna v sídle PO, dle Rejstříku škol Zastupitelstvo 14.2.2022 -</t>
    </r>
    <r>
      <rPr>
        <sz val="9"/>
        <color rgb="FF00B050"/>
        <rFont val="Arial"/>
        <family val="2"/>
        <charset val="238"/>
      </rPr>
      <t>původní adresa Štursova 14, 779 00 Olomouc - nové sídlo: 779 00 Olomouc, Hodolany, Štursova 904/14</t>
    </r>
  </si>
  <si>
    <r>
      <rPr>
        <b/>
        <sz val="9"/>
        <color rgb="FF00B050"/>
        <rFont val="Arial"/>
        <family val="2"/>
        <charset val="238"/>
      </rPr>
      <t>Změna v sídle PO, dle Rejstříku škol Zastupitelstvo 14.2.2022 -</t>
    </r>
    <r>
      <rPr>
        <sz val="9"/>
        <color rgb="FF00B050"/>
        <rFont val="Arial"/>
        <family val="2"/>
        <charset val="238"/>
      </rPr>
      <t>původní adresa Rooseveltova 79, 779 00 Olomouc - nové sídlo:779 00 Olomouc, Nové Sady, Rooseveltova 472/79</t>
    </r>
  </si>
  <si>
    <r>
      <rPr>
        <b/>
        <sz val="9"/>
        <color rgb="FF00B050"/>
        <rFont val="Arial"/>
        <family val="2"/>
        <charset val="238"/>
      </rPr>
      <t>Změna v sídle PO, dle Rejstříku škol Zastupitelstvo 14.2.2022 -</t>
    </r>
    <r>
      <rPr>
        <sz val="9"/>
        <color rgb="FF00B050"/>
        <rFont val="Arial"/>
        <family val="2"/>
        <charset val="238"/>
      </rPr>
      <t>původní adresa Komenského 677, 784 01 Litovel - nové sídlo:784 01 Litovel, Komenského 677/1</t>
    </r>
  </si>
  <si>
    <r>
      <rPr>
        <b/>
        <sz val="9"/>
        <color rgb="FF00B050"/>
        <rFont val="Arial"/>
        <family val="2"/>
        <charset val="238"/>
      </rPr>
      <t>Změna v sídle PO, dle Rejstříku škol Zastupitelstvo 14.2.2022 -</t>
    </r>
    <r>
      <rPr>
        <sz val="9"/>
        <color rgb="FF00B050"/>
        <rFont val="Arial"/>
        <family val="2"/>
        <charset val="238"/>
      </rPr>
      <t>původní adresa Nádražní 146, 751 01 Tovačov  - nové sídlo: 751 01 Tovačov, Tovačov I-Město, Nádražní 146</t>
    </r>
  </si>
  <si>
    <r>
      <rPr>
        <b/>
        <sz val="9"/>
        <color rgb="FF00B050"/>
        <rFont val="Arial"/>
        <family val="2"/>
        <charset val="238"/>
      </rPr>
      <t>Změna v sídle PO, dle Rejstříku škol Zastupitelstvo 14.2.2022 -</t>
    </r>
    <r>
      <rPr>
        <sz val="9"/>
        <color rgb="FF00B050"/>
        <rFont val="Arial"/>
        <family val="2"/>
        <charset val="238"/>
      </rPr>
      <t>původní adresa Tomkova 42, 779 00 Olomouc - nové sídlo: 779 00 Olomouc, Hejčín, Tomkova 411/42</t>
    </r>
  </si>
  <si>
    <r>
      <rPr>
        <b/>
        <sz val="9"/>
        <color rgb="FF00B050"/>
        <rFont val="Arial"/>
        <family val="2"/>
        <charset val="238"/>
      </rPr>
      <t>Změna v sídle PO, dle Rejstříku škol Zastupitelstvo 14.2.2022 -</t>
    </r>
    <r>
      <rPr>
        <sz val="9"/>
        <color rgb="FF00B050"/>
        <rFont val="Arial"/>
        <family val="2"/>
        <charset val="238"/>
      </rPr>
      <t>původní adresa Olomoucká 76/2098, 785 01 Šternberk - nové sídlo: 785 01 Šternberk, Olomoucká 2098/76</t>
    </r>
  </si>
  <si>
    <r>
      <rPr>
        <b/>
        <sz val="9"/>
        <color rgb="FF00B050"/>
        <rFont val="Arial"/>
        <family val="2"/>
        <charset val="238"/>
      </rPr>
      <t>Změna v sídle PO, dle Rejstříku škol Zastupitelstvo 14.2.2022 -</t>
    </r>
    <r>
      <rPr>
        <sz val="9"/>
        <color rgb="FF00B050"/>
        <rFont val="Arial"/>
        <family val="2"/>
        <charset val="238"/>
      </rPr>
      <t>původní adresa Palackého 938, 784 01 Litovel - nové sídlo:784 01 Litovel, Palackého 938/30a</t>
    </r>
  </si>
  <si>
    <r>
      <rPr>
        <b/>
        <sz val="9"/>
        <color rgb="FF00B050"/>
        <rFont val="Arial"/>
        <family val="2"/>
        <charset val="238"/>
      </rPr>
      <t>Změna v sídle PO, dle Rejstříku škol Zastupitelstvo 14.2.2022 -</t>
    </r>
    <r>
      <rPr>
        <sz val="9"/>
        <color rgb="FF00B050"/>
        <rFont val="Arial"/>
        <family val="2"/>
        <charset val="238"/>
      </rPr>
      <t xml:space="preserve">původní adresa Osecká 301, 751 31 Lipník nad Bečvou - nové sídlo: 751 31 Lipník nad Bečvou, Lipník nad Bečvou I-Město, Osecká 301/2  </t>
    </r>
  </si>
  <si>
    <r>
      <rPr>
        <b/>
        <sz val="9"/>
        <color rgb="FF00B050"/>
        <rFont val="Arial"/>
        <family val="2"/>
        <charset val="238"/>
      </rPr>
      <t>Změna v sídle PO, dle Rejstříku škol Zastupitelstvo 14.2.2022 -</t>
    </r>
    <r>
      <rPr>
        <sz val="9"/>
        <color rgb="FF00B050"/>
        <rFont val="Arial"/>
        <family val="2"/>
        <charset val="238"/>
      </rPr>
      <t>původní adresa Hanácká 3, 787 01 Šumperk - nové sídlo: 787 01 Šumperk, Hanácká 145/3</t>
    </r>
  </si>
  <si>
    <r>
      <rPr>
        <b/>
        <sz val="9"/>
        <color rgb="FF00B050"/>
        <rFont val="Arial"/>
        <family val="2"/>
        <charset val="238"/>
      </rPr>
      <t>Změna v sídle PO, dle Rejstříku škol Zastupitelstvo 14.2.2022 -</t>
    </r>
    <r>
      <rPr>
        <sz val="9"/>
        <color rgb="FF00B050"/>
        <rFont val="Arial"/>
        <family val="2"/>
        <charset val="238"/>
      </rPr>
      <t>původní adresa Sušilova 40, 789 01 Zábřeh - nové sídlo: 789 01 Zábřeh, Sušilova 1912/40</t>
    </r>
  </si>
  <si>
    <r>
      <rPr>
        <b/>
        <sz val="9"/>
        <color rgb="FF00B050"/>
        <rFont val="Arial"/>
        <family val="2"/>
        <charset val="238"/>
      </rPr>
      <t>Změna v sídle PO, dle Rejstříku škol Zastupitelstvo 14.2.2022 -</t>
    </r>
    <r>
      <rPr>
        <sz val="9"/>
        <color rgb="FF00B050"/>
        <rFont val="Arial"/>
        <family val="2"/>
        <charset val="238"/>
      </rPr>
      <t>původní adresa Fučíkova 312, 790 01 Jeseník- nové sídlo: 790 01 Jeseník, Fučíkova 312/10</t>
    </r>
  </si>
  <si>
    <r>
      <rPr>
        <b/>
        <sz val="9"/>
        <color rgb="FF00B050"/>
        <rFont val="Arial"/>
        <family val="2"/>
        <charset val="238"/>
      </rPr>
      <t>Změna v sídle PO, dle Rejstříku škol Zastupitelstvo 14.2.2022 -</t>
    </r>
    <r>
      <rPr>
        <sz val="9"/>
        <color rgb="FF00B050"/>
        <rFont val="Arial"/>
        <family val="2"/>
        <charset val="238"/>
      </rPr>
      <t>původní adresa Kalvodova 360, 790 03 Jeseník - nové sídlo: 790 01 Jeseník, Kalvodova 360/66</t>
    </r>
  </si>
  <si>
    <r>
      <rPr>
        <b/>
        <sz val="9"/>
        <color rgb="FF00B050"/>
        <rFont val="Arial"/>
        <family val="2"/>
        <charset val="238"/>
      </rPr>
      <t>Změna v sídle PO, dle Rejstříku škol Zastupitelstvo 14.2.2022 -</t>
    </r>
    <r>
      <rPr>
        <sz val="9"/>
        <color rgb="FF00B050"/>
        <rFont val="Arial"/>
        <family val="2"/>
        <charset val="238"/>
      </rPr>
      <t>původní adresa třída Svornosti 37/900, 779 00 Olomouc- nové sídlo: 779 00 Olomouc, Nová Ulice, tř. Svornosti 900/37</t>
    </r>
  </si>
  <si>
    <r>
      <rPr>
        <b/>
        <sz val="9"/>
        <color rgb="FF00B050"/>
        <rFont val="Arial"/>
        <family val="2"/>
        <charset val="238"/>
      </rPr>
      <t>Změna v sídle PO, dle Rejstříku škol Zastupitelstvo 14.2.2022 -</t>
    </r>
    <r>
      <rPr>
        <sz val="9"/>
        <color rgb="FF00B050"/>
        <rFont val="Arial"/>
        <family val="2"/>
        <charset val="238"/>
      </rPr>
      <t>původní adresa Masarykova 4, 789 85 Mohelnice - nové sídlo: 789 85 Mohelnice, Masarykova 434/4</t>
    </r>
  </si>
  <si>
    <r>
      <rPr>
        <b/>
        <sz val="9"/>
        <color rgb="FF00B050"/>
        <rFont val="Arial"/>
        <family val="2"/>
        <charset val="238"/>
      </rPr>
      <t>Změna v sídle PO, dle Rejstříku škol Zastupitelstvo 14.2.2022 -</t>
    </r>
    <r>
      <rPr>
        <sz val="9"/>
        <color rgb="FF00B050"/>
        <rFont val="Arial"/>
        <family val="2"/>
        <charset val="238"/>
      </rPr>
      <t>původní adresa nám. 8. května 2, 789 22 Zábřeh  - nové sídlo: 789 01 Zábřeh, náměstí 8. května 253/2</t>
    </r>
  </si>
  <si>
    <r>
      <rPr>
        <b/>
        <sz val="9"/>
        <color rgb="FF00B050"/>
        <rFont val="Arial"/>
        <family val="2"/>
        <charset val="238"/>
      </rPr>
      <t>Změna v sídle PO, dle Rejstříku škol Zastupitelstvo 14.2.2022 -</t>
    </r>
    <r>
      <rPr>
        <sz val="9"/>
        <color rgb="FF00B050"/>
        <rFont val="Arial"/>
        <family val="2"/>
        <charset val="238"/>
      </rPr>
      <t>původní adresa 753 62 Potštát 36  - nové sídlo: 753 62 Potštát, Zámecká 36</t>
    </r>
  </si>
  <si>
    <r>
      <rPr>
        <b/>
        <sz val="9"/>
        <color rgb="FF00B050"/>
        <rFont val="Arial"/>
        <family val="2"/>
        <charset val="238"/>
      </rPr>
      <t>Změna v sídle PO, dle Rejstříku škol Zastupitelstvo 14.2.2022 -</t>
    </r>
    <r>
      <rPr>
        <sz val="9"/>
        <color rgb="FF00B050"/>
        <rFont val="Arial"/>
        <family val="2"/>
        <charset val="238"/>
      </rPr>
      <t>původní adresa Školní náměstí 35, 753 01 Hranice  - nové sídlo: 753 01 Hranice, Hranice I-Město, Školní náměstí 35</t>
    </r>
  </si>
  <si>
    <r>
      <rPr>
        <b/>
        <sz val="9"/>
        <color rgb="FF00B050"/>
        <rFont val="Arial"/>
        <family val="2"/>
        <charset val="238"/>
      </rPr>
      <t>Změna v sídle PO, dle Rejstříku škol Zastupitelstvo 14.2.2022 -</t>
    </r>
    <r>
      <rPr>
        <sz val="9"/>
        <color rgb="FF00B050"/>
        <rFont val="Arial"/>
        <family val="2"/>
        <charset val="238"/>
      </rPr>
      <t>původní adresa Hanusíkova 197, 752 01 Kojetín  - nové sídlo: 752 01 Kojetín, Kojetín I-Město, Hanusíkova 197</t>
    </r>
  </si>
  <si>
    <r>
      <rPr>
        <b/>
        <sz val="9"/>
        <color rgb="FF00B050"/>
        <rFont val="Arial"/>
        <family val="2"/>
        <charset val="238"/>
      </rPr>
      <t>Změna v sídle PO, dle Rejstříku škol Zastupitelstvo 14.2.2022 -</t>
    </r>
    <r>
      <rPr>
        <sz val="9"/>
        <color rgb="FF00B050"/>
        <rFont val="Arial"/>
        <family val="2"/>
        <charset val="238"/>
      </rPr>
      <t>původní adresa tř. 17. listopadu 2, 750 00 Přerov  - nové sídlo: 750 02 Přerov, Přerov I-Město, tř. 17. listopadu 3443/2</t>
    </r>
  </si>
  <si>
    <r>
      <rPr>
        <b/>
        <sz val="9"/>
        <color rgb="FF00B050"/>
        <rFont val="Arial"/>
        <family val="2"/>
        <charset val="238"/>
      </rPr>
      <t>Změna v sídle PO, dle Rejstříku škol Zastupitelstvo 14.2.2022 -</t>
    </r>
    <r>
      <rPr>
        <sz val="9"/>
        <color rgb="FF00B050"/>
        <rFont val="Arial"/>
        <family val="2"/>
        <charset val="238"/>
      </rPr>
      <t>původní adresa Havlíčkova 643, 751 31 Lipník nad Bečvou - nové sídlo: 751 31 Lipník nad Bečvou, Lipník nad Bečvou I-Město, Havlíčkova 643/10</t>
    </r>
  </si>
  <si>
    <r>
      <rPr>
        <b/>
        <sz val="9"/>
        <color rgb="FF00B050"/>
        <rFont val="Arial"/>
        <family val="2"/>
        <charset val="238"/>
      </rPr>
      <t>Změna v sídle PO, dle Rejstříku škol Zastupitelstvo 14.2.2022 -</t>
    </r>
    <r>
      <rPr>
        <sz val="9"/>
        <color rgb="FF00B050"/>
        <rFont val="Arial"/>
        <family val="2"/>
        <charset val="238"/>
      </rPr>
      <t>původní adresa Na Vozovce 32/246, 779 00 Olomouc - nové sídlo: 779 00 Olomouc, Nová Ulice, Na Vozovce 246/32</t>
    </r>
  </si>
  <si>
    <r>
      <rPr>
        <b/>
        <sz val="9"/>
        <color rgb="FF00B050"/>
        <rFont val="Arial"/>
        <family val="2"/>
        <charset val="238"/>
      </rPr>
      <t>Změna v sídle PO, dle Rejstříku škol Zastupitelstvo 14.2.2022 -</t>
    </r>
    <r>
      <rPr>
        <sz val="9"/>
        <color rgb="FF00B050"/>
        <rFont val="Arial"/>
        <family val="2"/>
        <charset val="238"/>
      </rPr>
      <t>původní adresa Kavaleristů 6, 779 00 Olomouc - nové sídlo: 779 00 Olomouc, Hodolany, Kavaleristů 880/6</t>
    </r>
  </si>
  <si>
    <r>
      <rPr>
        <b/>
        <sz val="9"/>
        <color rgb="FF00B050"/>
        <rFont val="Arial"/>
        <family val="2"/>
        <charset val="238"/>
      </rPr>
      <t>Změna v sídle PO, dle Rejstříku škol Zastupitelstvo 14.2.2022 -</t>
    </r>
    <r>
      <rPr>
        <sz val="9"/>
        <color rgb="FF00B050"/>
        <rFont val="Arial"/>
        <family val="2"/>
        <charset val="238"/>
      </rPr>
      <t>původní adresa Pionýrská 4, 779 00 Olomouc - nové sídlo:779 00 Olomouc, Nová Ulice, Pionýrská 508/4</t>
    </r>
  </si>
  <si>
    <r>
      <rPr>
        <b/>
        <sz val="9"/>
        <color rgb="FF00B050"/>
        <rFont val="Arial"/>
        <family val="2"/>
        <charset val="238"/>
      </rPr>
      <t>Změna v sídle PO, dle Rejstříku škol Zastupitelstvo 14.2.2022 -</t>
    </r>
    <r>
      <rPr>
        <sz val="9"/>
        <color rgb="FF00B050"/>
        <rFont val="Arial"/>
        <family val="2"/>
        <charset val="238"/>
      </rPr>
      <t>původní adresa Náměstí Svobody 15, 789 85 Mohelnice- nové sídlo: 789 85 Mohelnice, nám. Svobody 971/15</t>
    </r>
  </si>
  <si>
    <r>
      <rPr>
        <b/>
        <sz val="9"/>
        <color rgb="FF00B050"/>
        <rFont val="Arial"/>
        <family val="2"/>
        <charset val="238"/>
      </rPr>
      <t>Změna v sídle PO, dle Rejstříku škol Zastupitelstvo 14.2.2022 -</t>
    </r>
    <r>
      <rPr>
        <sz val="9"/>
        <color rgb="FF00B050"/>
        <rFont val="Arial"/>
        <family val="2"/>
        <charset val="238"/>
      </rPr>
      <t>původní adresa Žerotínova 11, 787 01 Šumperk- nové sídlo: 787 01 Šumperk, Žerotínova 267/11</t>
    </r>
  </si>
  <si>
    <r>
      <rPr>
        <b/>
        <sz val="9"/>
        <color rgb="FF00B050"/>
        <rFont val="Arial"/>
        <family val="2"/>
        <charset val="238"/>
      </rPr>
      <t>Změna v sídle PO, dle Rejstříku škol Zastupitelstvo 14.2.2022 -</t>
    </r>
    <r>
      <rPr>
        <sz val="9"/>
        <color rgb="FF00B050"/>
        <rFont val="Arial"/>
        <family val="2"/>
        <charset val="238"/>
      </rPr>
      <t>původní adresa Žižkova 12, 750 02 Přerov- nové sídlo: 750 02 Přerov, Přerov I-Město, Žižkova 2621/12</t>
    </r>
  </si>
  <si>
    <r>
      <rPr>
        <b/>
        <sz val="9"/>
        <color rgb="FF00B050"/>
        <rFont val="Arial"/>
        <family val="2"/>
        <charset val="238"/>
      </rPr>
      <t>Změna v sídle PO, dle Rejstříku škol Zastupitelstvo 14.2.2022 -</t>
    </r>
    <r>
      <rPr>
        <sz val="9"/>
        <color rgb="FF00B050"/>
        <rFont val="Arial"/>
        <family val="2"/>
        <charset val="238"/>
      </rPr>
      <t>původní adresa Spartakiádní 8, 789 85 Mohelnice nové sídlo: 789 85 Mohelnice, Spartakiádní 744/8</t>
    </r>
  </si>
  <si>
    <r>
      <rPr>
        <b/>
        <sz val="9"/>
        <color rgb="FF00B050"/>
        <rFont val="Arial"/>
        <family val="2"/>
        <charset val="238"/>
      </rPr>
      <t>Změna v sídle PO, dle Rejstříku škol Zastupitelstvo 14.2.2022 -</t>
    </r>
    <r>
      <rPr>
        <sz val="9"/>
        <color rgb="FF00B050"/>
        <rFont val="Arial"/>
        <family val="2"/>
        <charset val="238"/>
      </rPr>
      <t>původní adresa Purgešova 847, 753 01 Hranice nové sídlo: 753 01 Hranice, Hranice I-Město, Purgešova 847</t>
    </r>
  </si>
  <si>
    <r>
      <rPr>
        <b/>
        <sz val="9"/>
        <color rgb="FF00B050"/>
        <rFont val="Arial"/>
        <family val="2"/>
        <charset val="238"/>
      </rPr>
      <t>Změna v sídle PO, dle Rejstříku škol Zastupitelstvo 14.2.2022 -</t>
    </r>
    <r>
      <rPr>
        <sz val="9"/>
        <color rgb="FF00B050"/>
        <rFont val="Arial"/>
        <family val="2"/>
        <charset val="238"/>
      </rPr>
      <t xml:space="preserve">původní adresa Tyršova 772, 751 31 Lipník nad Bečvou nové sídlo: 751 31 Lipník nad Bečvou, Lipník nad Bečvou I-Město, Tyršova 772/24  </t>
    </r>
  </si>
  <si>
    <r>
      <rPr>
        <b/>
        <sz val="9"/>
        <color rgb="FF00B050"/>
        <rFont val="Arial"/>
        <family val="2"/>
        <charset val="238"/>
      </rPr>
      <t>Změna v sídle PO, dle Rejstříku škol Zastupitelstvo 14.2.2022 -</t>
    </r>
    <r>
      <rPr>
        <sz val="9"/>
        <color rgb="FF00B050"/>
        <rFont val="Arial"/>
        <family val="2"/>
        <charset val="238"/>
      </rPr>
      <t>původní adresa Sušilova 25/2392, 750 02 Přerov nové sídlo: 750 02 Přerov, Přerov I-Město, Sušilova 2392/25</t>
    </r>
  </si>
  <si>
    <r>
      <rPr>
        <b/>
        <sz val="9"/>
        <color rgb="FF00B050"/>
        <rFont val="Arial"/>
        <family val="2"/>
        <charset val="238"/>
      </rPr>
      <t>Změna v sídle PO, dle Rejstříku škol Zastupitelstvo 14.2.2022 -</t>
    </r>
    <r>
      <rPr>
        <sz val="9"/>
        <color rgb="FF00B050"/>
        <rFont val="Arial"/>
        <family val="2"/>
        <charset val="238"/>
      </rPr>
      <t>původní adresa U Sportovní haly 1a/544, 772 00 Olomouc nové sídlo: 779 00 Olomouc, Lazce, U Sportovní haly 544/1a</t>
    </r>
  </si>
  <si>
    <r>
      <rPr>
        <b/>
        <sz val="9"/>
        <color rgb="FF00B050"/>
        <rFont val="Arial"/>
        <family val="2"/>
        <charset val="238"/>
      </rPr>
      <t>Změna v sídle PO, dle Rejstříku škol Zastupitelstvo 14.2.2022 -</t>
    </r>
    <r>
      <rPr>
        <sz val="9"/>
        <color rgb="FF00B050"/>
        <rFont val="Arial"/>
        <family val="2"/>
        <charset val="238"/>
      </rPr>
      <t>původní adresa Lidická 86, 796 01 Prostějov - nové sídlo: 796 01 Prostějov, Lidická 3313/86</t>
    </r>
  </si>
  <si>
    <r>
      <rPr>
        <b/>
        <sz val="9"/>
        <color rgb="FF00B050"/>
        <rFont val="Arial"/>
        <family val="2"/>
        <charset val="238"/>
      </rPr>
      <t>Změna v sídle PO, dle Rejstříku škol Zastupitelstvo 14.2.2022 -</t>
    </r>
    <r>
      <rPr>
        <sz val="9"/>
        <color rgb="FF00B050"/>
        <rFont val="Arial"/>
        <family val="2"/>
        <charset val="238"/>
      </rPr>
      <t>původní adresa790 54  Černá Voda 1 nové sídlo: 790 54 Černá Voda, č.p. 1</t>
    </r>
  </si>
  <si>
    <r>
      <rPr>
        <b/>
        <sz val="9"/>
        <color rgb="FF00B050"/>
        <rFont val="Arial"/>
        <family val="2"/>
        <charset val="238"/>
      </rPr>
      <t>Změna v sídle PO, dle Rejstříku škol Zastupitelstvo 14.2.2022 -</t>
    </r>
    <r>
      <rPr>
        <sz val="9"/>
        <color rgb="FF00B050"/>
        <rFont val="Arial"/>
        <family val="2"/>
        <charset val="238"/>
      </rPr>
      <t>původní adresa Priessnitzova 405, 790 03 Jeseník nové sídlo: 790 01 Jeseník, Priessnitzova 405/15</t>
    </r>
  </si>
  <si>
    <t>Dne 23.5.2022 - provedena kontrola a oprava na ZL (původní sídlo Bezručova 3, Olomouc, PSČ 779 11)</t>
  </si>
  <si>
    <t>Dne 23.5.2022 - provedena kontrola a oprava na ZL (původní sídlo Zámecké náměstí 1, 790 01 Jeseník)</t>
  </si>
  <si>
    <t>U Hradiska 42/6, 779 00 Olomouc</t>
  </si>
  <si>
    <t>Lázeňská 240, 788 15 Velké Losiny</t>
  </si>
  <si>
    <t>Lázeňská 491, 793 76 Zlaté Hory</t>
  </si>
  <si>
    <t>Šternberská 456, 783 91 Uničov</t>
  </si>
  <si>
    <t>Gymnazijní 257, 783 91 Uničov</t>
  </si>
  <si>
    <t>17. listopadu 995/49, 779 00 Olomouc</t>
  </si>
  <si>
    <t>Školní 164, 783 91 Uničov</t>
  </si>
  <si>
    <t>Lidická 1686/4, 796 01 Prostějov</t>
  </si>
  <si>
    <t>Havlíčkova 377/2, 750 02 Přerov I - Město</t>
  </si>
  <si>
    <t>Šířava 670/7, 750 02 Přerov, Přerov I - Město</t>
  </si>
  <si>
    <t>U Dráhy 827/6, 789 01 Zábřeh</t>
  </si>
  <si>
    <t>Gen. Svobody 183/2, 789 85 Mohelnice</t>
  </si>
  <si>
    <t>Kouřílkova 1028/8, 750 02 Přerov, Přerov I - Město</t>
  </si>
  <si>
    <t>1. máje 667/2, 789 85 Mohelnice</t>
  </si>
  <si>
    <t>Jana Sigmunda 242, 783 49 Lutín</t>
  </si>
  <si>
    <t>nám. Edmunda Husserla 30/1, 796 01 Prostějov</t>
  </si>
  <si>
    <t>U Jatek 916/8, 790 01 Jeseník</t>
  </si>
  <si>
    <t>Litovelská 190, 783 91 Uničov</t>
  </si>
  <si>
    <t>Na Příhonech 425, 798 52 Konice</t>
  </si>
  <si>
    <t>Školská 349/9, 789 01 Zábřeh</t>
  </si>
  <si>
    <t>Kostelní 1, 790 55 Vidnava</t>
  </si>
  <si>
    <t>Nádražní 280, 793 76 Zlaté Hory</t>
  </si>
  <si>
    <t>tř. 17. listopadu 1034/47, 779 00 Olomouc</t>
  </si>
  <si>
    <t>Komenského 719/6, 784 01 Litovel</t>
  </si>
  <si>
    <t>Nádražní 530, 783 91 Uničov</t>
  </si>
  <si>
    <t>Balkán 333, 798 03 Plumlov</t>
  </si>
  <si>
    <t>Školní 104, 790 70 Javorník</t>
  </si>
  <si>
    <t xml:space="preserve">Moravská 814/2, 790 01 Jeseník </t>
  </si>
  <si>
    <t>Červenka, Nádražní 105, 784 01 pošta Litovel</t>
  </si>
  <si>
    <t>Komenského 291, 783 44 Náměšť na Hané</t>
  </si>
  <si>
    <t>Zikova 618/14, Nové Sady 779 00 Olomouc</t>
  </si>
  <si>
    <t>Dolní Hejčínská 50/28, 779 00 Olomouc</t>
  </si>
  <si>
    <t>Na Vozovce 26, 779 00 Olomouc</t>
  </si>
  <si>
    <t>U sanatoria 25, 787 01 Šumperk</t>
  </si>
  <si>
    <t>Na Pilníku 222, 789 91 Štíty</t>
  </si>
  <si>
    <t>Hradská 113, 789 83 Loštice</t>
  </si>
  <si>
    <t>Nerudova 70, 796 01 Prostějov</t>
  </si>
  <si>
    <t>nám. děk. Františka Kvapila 17, 798 26 Nezamyslice</t>
  </si>
  <si>
    <r>
      <t xml:space="preserve">Lidická </t>
    </r>
    <r>
      <rPr>
        <sz val="11"/>
        <color rgb="FF00B050"/>
        <rFont val="Arial"/>
        <family val="2"/>
        <charset val="238"/>
      </rPr>
      <t>3313</t>
    </r>
    <r>
      <rPr>
        <sz val="11"/>
        <color theme="1"/>
        <rFont val="Arial"/>
        <family val="2"/>
        <charset val="238"/>
      </rPr>
      <t>/86, 796 01 Prostějov</t>
    </r>
  </si>
  <si>
    <r>
      <t xml:space="preserve">Masarykova </t>
    </r>
    <r>
      <rPr>
        <sz val="10"/>
        <color rgb="FF00B050"/>
        <rFont val="Arial"/>
        <family val="2"/>
        <charset val="238"/>
      </rPr>
      <t>434</t>
    </r>
    <r>
      <rPr>
        <sz val="10"/>
        <color theme="1"/>
        <rFont val="Arial"/>
        <family val="2"/>
        <charset val="238"/>
      </rPr>
      <t>/4, 789 85 Mohelnice</t>
    </r>
  </si>
  <si>
    <r>
      <t xml:space="preserve">Kalvodova </t>
    </r>
    <r>
      <rPr>
        <sz val="11"/>
        <color rgb="FF00B050"/>
        <rFont val="Arial"/>
        <family val="2"/>
        <charset val="238"/>
      </rPr>
      <t>360</t>
    </r>
    <r>
      <rPr>
        <sz val="11"/>
        <color theme="1"/>
        <rFont val="Arial"/>
        <family val="2"/>
        <charset val="238"/>
      </rPr>
      <t>/66, 790 01 Jeseník</t>
    </r>
  </si>
  <si>
    <r>
      <t xml:space="preserve">Olomoucká </t>
    </r>
    <r>
      <rPr>
        <sz val="10"/>
        <color rgb="FF00B050"/>
        <rFont val="Arial"/>
        <family val="2"/>
        <charset val="238"/>
      </rPr>
      <t>2098/76</t>
    </r>
    <r>
      <rPr>
        <sz val="10"/>
        <color theme="1"/>
        <rFont val="Arial"/>
        <family val="2"/>
        <charset val="238"/>
      </rPr>
      <t>, 785 01 Šternberk</t>
    </r>
  </si>
  <si>
    <r>
      <t>Palackého 938</t>
    </r>
    <r>
      <rPr>
        <sz val="10"/>
        <color rgb="FF00B050"/>
        <rFont val="Arial"/>
        <family val="2"/>
        <charset val="238"/>
      </rPr>
      <t>/30a</t>
    </r>
    <r>
      <rPr>
        <sz val="10"/>
        <color theme="1"/>
        <rFont val="Arial"/>
        <family val="2"/>
        <charset val="238"/>
      </rPr>
      <t>, 784 01 Litovel</t>
    </r>
  </si>
  <si>
    <r>
      <t xml:space="preserve">Malá Dlážka </t>
    </r>
    <r>
      <rPr>
        <sz val="11"/>
        <color rgb="FF00B050"/>
        <rFont val="Arial"/>
        <family val="2"/>
        <charset val="238"/>
      </rPr>
      <t>589/</t>
    </r>
    <r>
      <rPr>
        <sz val="11"/>
        <color theme="1"/>
        <rFont val="Arial"/>
        <family val="2"/>
        <charset val="238"/>
      </rPr>
      <t xml:space="preserve">4, </t>
    </r>
    <r>
      <rPr>
        <sz val="11"/>
        <color rgb="FF00B050"/>
        <rFont val="Arial"/>
        <family val="2"/>
        <charset val="238"/>
      </rPr>
      <t>Přerov I-Město</t>
    </r>
    <r>
      <rPr>
        <sz val="11"/>
        <color theme="1"/>
        <rFont val="Arial"/>
        <family val="2"/>
        <charset val="238"/>
      </rPr>
      <t>, 750 05 Přerov</t>
    </r>
  </si>
  <si>
    <r>
      <t>Osecká 301</t>
    </r>
    <r>
      <rPr>
        <sz val="11"/>
        <color rgb="FF00B050"/>
        <rFont val="Arial"/>
        <family val="2"/>
        <charset val="238"/>
      </rPr>
      <t>/2</t>
    </r>
    <r>
      <rPr>
        <sz val="11"/>
        <color theme="1"/>
        <rFont val="Arial"/>
        <family val="2"/>
        <charset val="238"/>
      </rPr>
      <t xml:space="preserve">, </t>
    </r>
    <r>
      <rPr>
        <sz val="11"/>
        <color rgb="FF00B050"/>
        <rFont val="Arial"/>
        <family val="2"/>
        <charset val="238"/>
      </rPr>
      <t>Lipník nad Bečvou I-Město,</t>
    </r>
    <r>
      <rPr>
        <sz val="11"/>
        <color theme="1"/>
        <rFont val="Arial"/>
        <family val="2"/>
        <charset val="238"/>
      </rPr>
      <t xml:space="preserve"> 751 31 Lipník nad Bečvou</t>
    </r>
  </si>
  <si>
    <r>
      <t xml:space="preserve">Hanácká </t>
    </r>
    <r>
      <rPr>
        <sz val="10"/>
        <color rgb="FF00B050"/>
        <rFont val="Arial"/>
        <family val="2"/>
        <charset val="238"/>
      </rPr>
      <t>145/</t>
    </r>
    <r>
      <rPr>
        <sz val="10"/>
        <color theme="1"/>
        <rFont val="Arial"/>
        <family val="2"/>
        <charset val="238"/>
      </rPr>
      <t>3, 787 01 Šumperk</t>
    </r>
  </si>
  <si>
    <r>
      <t xml:space="preserve">Sušilova </t>
    </r>
    <r>
      <rPr>
        <sz val="10"/>
        <color rgb="FF00B050"/>
        <rFont val="Arial"/>
        <family val="2"/>
        <charset val="238"/>
      </rPr>
      <t>1912/</t>
    </r>
    <r>
      <rPr>
        <sz val="10"/>
        <color theme="1"/>
        <rFont val="Arial"/>
        <family val="2"/>
        <charset val="238"/>
      </rPr>
      <t>40, 789 01 Zábřeh</t>
    </r>
  </si>
  <si>
    <r>
      <t>Fučíkova 312</t>
    </r>
    <r>
      <rPr>
        <sz val="11"/>
        <color rgb="FF00B050"/>
        <rFont val="Arial"/>
        <family val="2"/>
        <charset val="238"/>
      </rPr>
      <t>/10</t>
    </r>
    <r>
      <rPr>
        <sz val="11"/>
        <color theme="1"/>
        <rFont val="Arial"/>
        <family val="2"/>
        <charset val="238"/>
      </rPr>
      <t>, 790 01 Jeseník</t>
    </r>
  </si>
  <si>
    <r>
      <t>Opletalova 189</t>
    </r>
    <r>
      <rPr>
        <sz val="10"/>
        <color rgb="FF00B050"/>
        <rFont val="Arial"/>
        <family val="2"/>
        <charset val="238"/>
      </rPr>
      <t>/4</t>
    </r>
    <r>
      <rPr>
        <sz val="10"/>
        <color theme="1"/>
        <rFont val="Arial"/>
        <family val="2"/>
        <charset val="238"/>
      </rPr>
      <t>, 784 01 Litovel</t>
    </r>
  </si>
  <si>
    <r>
      <t xml:space="preserve">Tomkova </t>
    </r>
    <r>
      <rPr>
        <sz val="10"/>
        <color rgb="FF00B050"/>
        <rFont val="Arial"/>
        <family val="2"/>
        <charset val="238"/>
      </rPr>
      <t>411</t>
    </r>
    <r>
      <rPr>
        <sz val="10"/>
        <color theme="1"/>
        <rFont val="Arial"/>
        <family val="2"/>
        <charset val="238"/>
      </rPr>
      <t xml:space="preserve">/42, </t>
    </r>
    <r>
      <rPr>
        <sz val="10"/>
        <color rgb="FF00B050"/>
        <rFont val="Arial"/>
        <family val="2"/>
        <charset val="238"/>
      </rPr>
      <t>Hejčín</t>
    </r>
    <r>
      <rPr>
        <sz val="10"/>
        <color theme="1"/>
        <rFont val="Arial"/>
        <family val="2"/>
        <charset val="238"/>
      </rPr>
      <t>, 779 00 Olomouc</t>
    </r>
  </si>
  <si>
    <r>
      <t xml:space="preserve">Čajkovského </t>
    </r>
    <r>
      <rPr>
        <sz val="10"/>
        <color rgb="FF00B050"/>
        <rFont val="Arial"/>
        <family val="2"/>
        <charset val="238"/>
      </rPr>
      <t>68/</t>
    </r>
    <r>
      <rPr>
        <sz val="10"/>
        <color theme="1"/>
        <rFont val="Arial"/>
        <family val="2"/>
        <charset val="238"/>
      </rPr>
      <t xml:space="preserve">9, </t>
    </r>
    <r>
      <rPr>
        <sz val="10"/>
        <color rgb="FF00B050"/>
        <rFont val="Arial"/>
        <family val="2"/>
        <charset val="238"/>
      </rPr>
      <t>Nová Ulice,</t>
    </r>
    <r>
      <rPr>
        <sz val="10"/>
        <color theme="1"/>
        <rFont val="Arial"/>
        <family val="2"/>
        <charset val="238"/>
      </rPr>
      <t xml:space="preserve"> 779 00 Olomouc</t>
    </r>
  </si>
  <si>
    <r>
      <t xml:space="preserve">Tomkova </t>
    </r>
    <r>
      <rPr>
        <sz val="10"/>
        <color rgb="FF00B050"/>
        <rFont val="Arial"/>
        <family val="2"/>
        <charset val="238"/>
      </rPr>
      <t>314/</t>
    </r>
    <r>
      <rPr>
        <sz val="10"/>
        <color theme="1"/>
        <rFont val="Arial"/>
        <family val="2"/>
        <charset val="238"/>
      </rPr>
      <t>45,</t>
    </r>
    <r>
      <rPr>
        <sz val="10"/>
        <color rgb="FF00B050"/>
        <rFont val="Arial"/>
        <family val="2"/>
        <charset val="238"/>
      </rPr>
      <t xml:space="preserve"> Hejčín, </t>
    </r>
    <r>
      <rPr>
        <sz val="10"/>
        <color theme="1"/>
        <rFont val="Arial"/>
        <family val="2"/>
        <charset val="238"/>
      </rPr>
      <t xml:space="preserve"> 779 00 Olomouc</t>
    </r>
  </si>
  <si>
    <r>
      <t xml:space="preserve">Horní náměstí </t>
    </r>
    <r>
      <rPr>
        <sz val="10"/>
        <color rgb="FF00B050"/>
        <rFont val="Arial"/>
        <family val="2"/>
        <charset val="238"/>
      </rPr>
      <t>167/</t>
    </r>
    <r>
      <rPr>
        <sz val="10"/>
        <color theme="1"/>
        <rFont val="Arial"/>
        <family val="2"/>
        <charset val="238"/>
      </rPr>
      <t>5, 785 01 Šternberk</t>
    </r>
  </si>
  <si>
    <r>
      <t xml:space="preserve">Kollárova </t>
    </r>
    <r>
      <rPr>
        <sz val="11"/>
        <color rgb="FF00B050"/>
        <rFont val="Arial"/>
        <family val="2"/>
        <charset val="238"/>
      </rPr>
      <t>2602/</t>
    </r>
    <r>
      <rPr>
        <sz val="11"/>
        <color theme="1"/>
        <rFont val="Arial"/>
        <family val="2"/>
        <charset val="238"/>
      </rPr>
      <t>3, 796 01 Prostějov</t>
    </r>
  </si>
  <si>
    <r>
      <rPr>
        <b/>
        <sz val="9"/>
        <color rgb="FF00B050"/>
        <rFont val="Arial"/>
        <family val="2"/>
        <charset val="238"/>
      </rPr>
      <t>Změna v sídle PO, dle Rejstříku škol Zastupitelstvo 14.2.2022 -</t>
    </r>
    <r>
      <rPr>
        <sz val="9"/>
        <color rgb="FF00B050"/>
        <rFont val="Arial"/>
        <family val="2"/>
        <charset val="238"/>
      </rPr>
      <t>původní adresa Kollárova 3, 796 01 Prostějov nové sídlo  796 01 Prostějov, Kollárova 2602/3</t>
    </r>
  </si>
  <si>
    <r>
      <t xml:space="preserve">Svatopluka Čecha 683, </t>
    </r>
    <r>
      <rPr>
        <sz val="11"/>
        <color rgb="FF00B050"/>
        <rFont val="Arial"/>
        <family val="2"/>
        <charset val="238"/>
      </rPr>
      <t>Kojetín I-Město,</t>
    </r>
    <r>
      <rPr>
        <sz val="11"/>
        <color theme="1"/>
        <rFont val="Arial"/>
        <family val="2"/>
        <charset val="238"/>
      </rPr>
      <t xml:space="preserve"> 752 01 Kojetín</t>
    </r>
  </si>
  <si>
    <r>
      <t xml:space="preserve">Masarykovo náměstí </t>
    </r>
    <r>
      <rPr>
        <sz val="11"/>
        <color rgb="FF00B050"/>
        <rFont val="Arial"/>
        <family val="2"/>
        <charset val="238"/>
      </rPr>
      <t>1207</t>
    </r>
    <r>
      <rPr>
        <sz val="11"/>
        <color theme="1"/>
        <rFont val="Arial"/>
        <family val="2"/>
        <charset val="238"/>
      </rPr>
      <t xml:space="preserve">/8, </t>
    </r>
    <r>
      <rPr>
        <sz val="11"/>
        <color rgb="FF00B050"/>
        <rFont val="Arial"/>
        <family val="2"/>
        <charset val="238"/>
      </rPr>
      <t>787 01</t>
    </r>
    <r>
      <rPr>
        <sz val="11"/>
        <color theme="1"/>
        <rFont val="Arial"/>
        <family val="2"/>
        <charset val="238"/>
      </rPr>
      <t xml:space="preserve"> Šumperk</t>
    </r>
  </si>
  <si>
    <r>
      <t>náměstí Osvobození</t>
    </r>
    <r>
      <rPr>
        <sz val="10"/>
        <color rgb="FF00B050"/>
        <rFont val="Arial"/>
        <family val="2"/>
        <charset val="238"/>
      </rPr>
      <t xml:space="preserve"> 257/</t>
    </r>
    <r>
      <rPr>
        <sz val="10"/>
        <color theme="1"/>
        <rFont val="Arial"/>
        <family val="2"/>
        <charset val="238"/>
      </rPr>
      <t>20, 789 01 Zábřeh</t>
    </r>
  </si>
  <si>
    <r>
      <t>Komenského 281</t>
    </r>
    <r>
      <rPr>
        <sz val="11"/>
        <color rgb="FF00B050"/>
        <rFont val="Arial"/>
        <family val="2"/>
        <charset val="238"/>
      </rPr>
      <t>/3</t>
    </r>
    <r>
      <rPr>
        <sz val="11"/>
        <color theme="1"/>
        <rFont val="Arial"/>
        <family val="2"/>
        <charset val="238"/>
      </rPr>
      <t>, 790 01 Jeseník</t>
    </r>
  </si>
  <si>
    <r>
      <t xml:space="preserve">Vápenice </t>
    </r>
    <r>
      <rPr>
        <sz val="11"/>
        <color rgb="FF00B050"/>
        <rFont val="Arial"/>
        <family val="2"/>
        <charset val="238"/>
      </rPr>
      <t>2986/</t>
    </r>
    <r>
      <rPr>
        <sz val="11"/>
        <color theme="1"/>
        <rFont val="Arial"/>
        <family val="2"/>
        <charset val="238"/>
      </rPr>
      <t>1, 796</t>
    </r>
    <r>
      <rPr>
        <sz val="11"/>
        <color rgb="FF00B050"/>
        <rFont val="Arial"/>
        <family val="2"/>
        <charset val="238"/>
      </rPr>
      <t xml:space="preserve"> 01</t>
    </r>
    <r>
      <rPr>
        <sz val="11"/>
        <color theme="1"/>
        <rFont val="Arial"/>
        <family val="2"/>
        <charset val="238"/>
      </rPr>
      <t xml:space="preserve"> Prostějov</t>
    </r>
  </si>
  <si>
    <r>
      <t xml:space="preserve">nám. Spojenců </t>
    </r>
    <r>
      <rPr>
        <sz val="11"/>
        <color rgb="FF00B050"/>
        <rFont val="Arial"/>
        <family val="2"/>
        <charset val="238"/>
      </rPr>
      <t>2555/</t>
    </r>
    <r>
      <rPr>
        <sz val="11"/>
        <color theme="1"/>
        <rFont val="Arial"/>
        <family val="2"/>
        <charset val="238"/>
      </rPr>
      <t>17, 796 01 Prostějov</t>
    </r>
  </si>
  <si>
    <r>
      <t xml:space="preserve">Denisova </t>
    </r>
    <r>
      <rPr>
        <sz val="11"/>
        <color rgb="FF00B050"/>
        <rFont val="Arial"/>
        <family val="2"/>
        <charset val="238"/>
      </rPr>
      <t>2390/</t>
    </r>
    <r>
      <rPr>
        <sz val="11"/>
        <color theme="1"/>
        <rFont val="Arial"/>
        <family val="2"/>
        <charset val="238"/>
      </rPr>
      <t xml:space="preserve">3, </t>
    </r>
    <r>
      <rPr>
        <sz val="11"/>
        <color rgb="FF00B050"/>
        <rFont val="Arial"/>
        <family val="2"/>
        <charset val="238"/>
      </rPr>
      <t>Přerov I-Město,</t>
    </r>
    <r>
      <rPr>
        <sz val="11"/>
        <color theme="1"/>
        <rFont val="Arial"/>
        <family val="2"/>
        <charset val="238"/>
      </rPr>
      <t xml:space="preserve"> 750 02 Přerov</t>
    </r>
  </si>
  <si>
    <r>
      <t xml:space="preserve">Gen. Krátkého </t>
    </r>
    <r>
      <rPr>
        <sz val="10"/>
        <color rgb="FF00B050"/>
        <rFont val="Arial"/>
        <family val="2"/>
        <charset val="238"/>
      </rPr>
      <t>1799/</t>
    </r>
    <r>
      <rPr>
        <sz val="10"/>
        <rFont val="Arial"/>
        <family val="2"/>
        <charset val="238"/>
      </rPr>
      <t>30, 787 01 Šumperk</t>
    </r>
  </si>
  <si>
    <r>
      <t>Dukelská 1240</t>
    </r>
    <r>
      <rPr>
        <sz val="11"/>
        <color rgb="FF00B050"/>
        <rFont val="Arial"/>
        <family val="2"/>
        <charset val="238"/>
      </rPr>
      <t>/27</t>
    </r>
    <r>
      <rPr>
        <sz val="11"/>
        <rFont val="Arial"/>
        <family val="2"/>
        <charset val="238"/>
      </rPr>
      <t>, 790 01 Jeseník</t>
    </r>
  </si>
  <si>
    <r>
      <rPr>
        <b/>
        <sz val="9"/>
        <color rgb="FF00B050"/>
        <rFont val="Arial"/>
        <family val="2"/>
        <charset val="238"/>
      </rPr>
      <t>Změna v sídle PO, dle Rejstříku škol Zastupitelstvo 14.2.2022 -</t>
    </r>
    <r>
      <rPr>
        <sz val="9"/>
        <color rgb="FF00B050"/>
        <rFont val="Arial"/>
        <family val="2"/>
        <charset val="238"/>
      </rPr>
      <t>původní adresa tř. Spojenců 11, 779 00 Olomouc nové sídlo:779 00 Olomouc, tř. Spojenců 745/11</t>
    </r>
  </si>
  <si>
    <r>
      <t xml:space="preserve">tř. Spojenců </t>
    </r>
    <r>
      <rPr>
        <sz val="10"/>
        <color rgb="FF00B050"/>
        <rFont val="Arial"/>
        <family val="2"/>
        <charset val="238"/>
      </rPr>
      <t>745/</t>
    </r>
    <r>
      <rPr>
        <sz val="10"/>
        <color theme="1"/>
        <rFont val="Arial"/>
        <family val="2"/>
        <charset val="238"/>
      </rPr>
      <t>11, 779 00 Olomouc</t>
    </r>
  </si>
  <si>
    <r>
      <t xml:space="preserve">Palackého </t>
    </r>
    <r>
      <rPr>
        <sz val="11"/>
        <color rgb="FF00B050"/>
        <rFont val="Arial"/>
        <family val="2"/>
        <charset val="238"/>
      </rPr>
      <t>159/</t>
    </r>
    <r>
      <rPr>
        <sz val="11"/>
        <color theme="1"/>
        <rFont val="Arial"/>
        <family val="2"/>
        <charset val="238"/>
      </rPr>
      <t>18, 796 01 Prostějov</t>
    </r>
  </si>
  <si>
    <r>
      <t xml:space="preserve">Bartošova </t>
    </r>
    <r>
      <rPr>
        <sz val="11"/>
        <color rgb="FF00B050"/>
        <rFont val="Arial"/>
        <family val="2"/>
        <charset val="238"/>
      </rPr>
      <t>1940/</t>
    </r>
    <r>
      <rPr>
        <sz val="11"/>
        <color theme="1"/>
        <rFont val="Arial"/>
        <family val="2"/>
        <charset val="238"/>
      </rPr>
      <t xml:space="preserve">24, </t>
    </r>
    <r>
      <rPr>
        <sz val="11"/>
        <color rgb="FF00B050"/>
        <rFont val="Arial"/>
        <family val="2"/>
        <charset val="238"/>
      </rPr>
      <t xml:space="preserve">Přerov I-Město, </t>
    </r>
    <r>
      <rPr>
        <sz val="11"/>
        <color theme="1"/>
        <rFont val="Arial"/>
        <family val="2"/>
        <charset val="238"/>
      </rPr>
      <t xml:space="preserve">750 02 Přerov </t>
    </r>
  </si>
  <si>
    <r>
      <rPr>
        <b/>
        <sz val="9"/>
        <color rgb="FF00B050"/>
        <rFont val="Arial"/>
        <family val="2"/>
        <charset val="238"/>
      </rPr>
      <t>Změna v sídle PO, dle Rejstříku škol Zastupitelstvo 14.2.2022 -</t>
    </r>
    <r>
      <rPr>
        <sz val="9"/>
        <color rgb="FF00B050"/>
        <rFont val="Arial"/>
        <family val="2"/>
        <charset val="238"/>
      </rPr>
      <t>původní adresa Hlavní třída 31, 787 01 Šumperk- nové sídlo: 787 01 Šumperk, Hlavní třída 652/31</t>
    </r>
  </si>
  <si>
    <r>
      <t xml:space="preserve">Hlavní třída </t>
    </r>
    <r>
      <rPr>
        <sz val="10"/>
        <color rgb="FF00B050"/>
        <rFont val="Arial"/>
        <family val="2"/>
        <charset val="238"/>
      </rPr>
      <t>652</t>
    </r>
    <r>
      <rPr>
        <sz val="10"/>
        <color theme="1"/>
        <rFont val="Arial"/>
        <family val="2"/>
        <charset val="238"/>
      </rPr>
      <t>/31, 787 01 Šumperk</t>
    </r>
  </si>
  <si>
    <r>
      <rPr>
        <b/>
        <sz val="9"/>
        <color rgb="FF00B050"/>
        <rFont val="Arial"/>
        <family val="2"/>
        <charset val="238"/>
      </rPr>
      <t>Změna v sídle PO, dle Rejstříku škol Zastupitelstvo 14.2.2022 -</t>
    </r>
    <r>
      <rPr>
        <sz val="9"/>
        <color rgb="FF00B050"/>
        <rFont val="Arial"/>
        <family val="2"/>
        <charset val="238"/>
      </rPr>
      <t>původní adresa Vápenice 3, 796 01 Prostějov  - nové sídlo: 796 01 Prostějov, Vápenice 2985/ 3</t>
    </r>
  </si>
  <si>
    <r>
      <t>Vápenice</t>
    </r>
    <r>
      <rPr>
        <sz val="11"/>
        <color rgb="FF00B050"/>
        <rFont val="Arial"/>
        <family val="2"/>
        <charset val="238"/>
      </rPr>
      <t xml:space="preserve"> 2985/</t>
    </r>
    <r>
      <rPr>
        <sz val="11"/>
        <color theme="1"/>
        <rFont val="Arial"/>
        <family val="2"/>
        <charset val="238"/>
      </rPr>
      <t>3, 796 01 Prostějov</t>
    </r>
  </si>
  <si>
    <r>
      <t xml:space="preserve">Nová 1820,  </t>
    </r>
    <r>
      <rPr>
        <sz val="11"/>
        <color rgb="FF00B050"/>
        <rFont val="Arial"/>
        <family val="2"/>
        <charset val="238"/>
      </rPr>
      <t xml:space="preserve">Hranice I-Město, </t>
    </r>
    <r>
      <rPr>
        <sz val="11"/>
        <color theme="1"/>
        <rFont val="Arial"/>
        <family val="2"/>
        <charset val="238"/>
      </rPr>
      <t>753 01 Hranice</t>
    </r>
  </si>
  <si>
    <r>
      <t xml:space="preserve">Kladská </t>
    </r>
    <r>
      <rPr>
        <sz val="10"/>
        <color rgb="FF00B050"/>
        <rFont val="Arial"/>
        <family val="2"/>
        <charset val="238"/>
      </rPr>
      <t xml:space="preserve">234/ </t>
    </r>
    <r>
      <rPr>
        <sz val="10"/>
        <color theme="1"/>
        <rFont val="Arial"/>
        <family val="2"/>
        <charset val="238"/>
      </rPr>
      <t>2, 787 01 Šumperk</t>
    </r>
  </si>
  <si>
    <r>
      <t xml:space="preserve">U Hradiska </t>
    </r>
    <r>
      <rPr>
        <sz val="10"/>
        <color rgb="FF00B050"/>
        <rFont val="Arial"/>
        <family val="2"/>
        <charset val="238"/>
      </rPr>
      <t>157/</t>
    </r>
    <r>
      <rPr>
        <sz val="10"/>
        <color theme="1"/>
        <rFont val="Arial"/>
        <family val="2"/>
        <charset val="238"/>
      </rPr>
      <t xml:space="preserve">29, </t>
    </r>
    <r>
      <rPr>
        <sz val="10"/>
        <color rgb="FF00B050"/>
        <rFont val="Arial"/>
        <family val="2"/>
        <charset val="238"/>
      </rPr>
      <t>Klášterní Hradisko,</t>
    </r>
    <r>
      <rPr>
        <sz val="10"/>
        <color theme="1"/>
        <rFont val="Arial"/>
        <family val="2"/>
        <charset val="238"/>
      </rPr>
      <t xml:space="preserve"> 779 00 Olomouc</t>
    </r>
  </si>
  <si>
    <r>
      <t xml:space="preserve">Rooseveltova </t>
    </r>
    <r>
      <rPr>
        <sz val="10"/>
        <color rgb="FF00B050"/>
        <rFont val="Arial"/>
        <family val="2"/>
        <charset val="238"/>
      </rPr>
      <t>472/</t>
    </r>
    <r>
      <rPr>
        <sz val="10"/>
        <rFont val="Arial"/>
        <family val="2"/>
        <charset val="238"/>
      </rPr>
      <t>7</t>
    </r>
    <r>
      <rPr>
        <sz val="10"/>
        <color theme="1"/>
        <rFont val="Arial"/>
        <family val="2"/>
        <charset val="238"/>
      </rPr>
      <t>9, 779 00 Olomouc</t>
    </r>
  </si>
  <si>
    <r>
      <t xml:space="preserve">Střední novosadská 87/53, </t>
    </r>
    <r>
      <rPr>
        <sz val="10"/>
        <color rgb="FF00B050"/>
        <rFont val="Arial"/>
        <family val="2"/>
        <charset val="238"/>
      </rPr>
      <t>Nové Sady,</t>
    </r>
    <r>
      <rPr>
        <sz val="10"/>
        <color theme="1"/>
        <rFont val="Arial"/>
        <family val="2"/>
        <charset val="238"/>
      </rPr>
      <t xml:space="preserve"> 779 00 Olomouc</t>
    </r>
  </si>
  <si>
    <r>
      <t xml:space="preserve">Kosinova </t>
    </r>
    <r>
      <rPr>
        <sz val="10"/>
        <color rgb="FF00B050"/>
        <rFont val="Arial"/>
        <family val="2"/>
        <charset val="238"/>
      </rPr>
      <t>872/</t>
    </r>
    <r>
      <rPr>
        <sz val="10"/>
        <color theme="1"/>
        <rFont val="Arial"/>
        <family val="2"/>
        <charset val="238"/>
      </rPr>
      <t xml:space="preserve">4, </t>
    </r>
    <r>
      <rPr>
        <sz val="10"/>
        <color rgb="FF00B050"/>
        <rFont val="Arial"/>
        <family val="2"/>
        <charset val="238"/>
      </rPr>
      <t>779 00</t>
    </r>
    <r>
      <rPr>
        <sz val="10"/>
        <color theme="1"/>
        <rFont val="Arial"/>
        <family val="2"/>
        <charset val="238"/>
      </rPr>
      <t xml:space="preserve"> Olomouc</t>
    </r>
  </si>
  <si>
    <r>
      <t xml:space="preserve">Opavská </t>
    </r>
    <r>
      <rPr>
        <sz val="10"/>
        <color rgb="FF00B050"/>
        <rFont val="Arial"/>
        <family val="2"/>
        <charset val="238"/>
      </rPr>
      <t>55/</t>
    </r>
    <r>
      <rPr>
        <sz val="10"/>
        <color theme="1"/>
        <rFont val="Arial"/>
        <family val="2"/>
        <charset val="238"/>
      </rPr>
      <t>8, 785 01 Šternberk</t>
    </r>
  </si>
  <si>
    <r>
      <rPr>
        <b/>
        <sz val="9"/>
        <color rgb="FF00B050"/>
        <rFont val="Arial"/>
        <family val="2"/>
        <charset val="238"/>
      </rPr>
      <t>Změna v sídle PO, dle Rejstříku škol Zastupitelstvo 14.2.2022 -</t>
    </r>
    <r>
      <rPr>
        <sz val="9"/>
        <color rgb="FF00B050"/>
        <rFont val="Arial"/>
        <family val="2"/>
        <charset val="238"/>
      </rPr>
      <t>původní adresa Opavská 8, 785 01 Šternberk- nové sídlo:785 01 Šternberk, Opavská 55/8</t>
    </r>
  </si>
  <si>
    <r>
      <t xml:space="preserve">Nádražní 146, </t>
    </r>
    <r>
      <rPr>
        <sz val="11"/>
        <color rgb="FF00B050"/>
        <rFont val="Arial"/>
        <family val="2"/>
        <charset val="238"/>
      </rPr>
      <t>Tovačov I-Město,</t>
    </r>
    <r>
      <rPr>
        <sz val="11"/>
        <color theme="1"/>
        <rFont val="Arial"/>
        <family val="2"/>
        <charset val="238"/>
      </rPr>
      <t xml:space="preserve"> 751 01 Tovačov</t>
    </r>
  </si>
  <si>
    <r>
      <t xml:space="preserve">Vodní </t>
    </r>
    <r>
      <rPr>
        <sz val="10"/>
        <color rgb="FF00B050"/>
        <rFont val="Arial"/>
        <family val="2"/>
        <charset val="238"/>
      </rPr>
      <t>248/</t>
    </r>
    <r>
      <rPr>
        <sz val="10"/>
        <color theme="1"/>
        <rFont val="Arial"/>
        <family val="2"/>
        <charset val="238"/>
      </rPr>
      <t>27, 789 85 Mohelnice</t>
    </r>
  </si>
  <si>
    <r>
      <t xml:space="preserve">790 61 Lipová - lázně </t>
    </r>
    <r>
      <rPr>
        <sz val="11"/>
        <color rgb="FF00B050"/>
        <rFont val="Arial"/>
        <family val="2"/>
        <charset val="238"/>
      </rPr>
      <t xml:space="preserve">č.p. </t>
    </r>
    <r>
      <rPr>
        <sz val="11"/>
        <rFont val="Arial"/>
        <family val="2"/>
        <charset val="238"/>
      </rPr>
      <t>458</t>
    </r>
  </si>
  <si>
    <r>
      <t xml:space="preserve">Na Vozovce </t>
    </r>
    <r>
      <rPr>
        <sz val="10"/>
        <color rgb="FF00B050"/>
        <rFont val="Arial"/>
        <family val="2"/>
        <charset val="238"/>
      </rPr>
      <t>246/32</t>
    </r>
    <r>
      <rPr>
        <sz val="10"/>
        <color theme="1"/>
        <rFont val="Arial"/>
        <family val="2"/>
        <charset val="238"/>
      </rPr>
      <t xml:space="preserve">, </t>
    </r>
    <r>
      <rPr>
        <sz val="10"/>
        <color rgb="FF00B050"/>
        <rFont val="Arial"/>
        <family val="2"/>
        <charset val="238"/>
      </rPr>
      <t>Nová Ulice,</t>
    </r>
    <r>
      <rPr>
        <sz val="10"/>
        <color theme="1"/>
        <rFont val="Arial"/>
        <family val="2"/>
        <charset val="238"/>
      </rPr>
      <t xml:space="preserve"> 779 00 Olomouc</t>
    </r>
  </si>
  <si>
    <r>
      <t xml:space="preserve">Kavaleristů </t>
    </r>
    <r>
      <rPr>
        <sz val="10"/>
        <color rgb="FF00B050"/>
        <rFont val="Arial"/>
        <family val="2"/>
        <charset val="238"/>
      </rPr>
      <t>880/</t>
    </r>
    <r>
      <rPr>
        <sz val="10"/>
        <color theme="1"/>
        <rFont val="Arial"/>
        <family val="2"/>
        <charset val="238"/>
      </rPr>
      <t>6,</t>
    </r>
    <r>
      <rPr>
        <sz val="10"/>
        <color rgb="FF00B050"/>
        <rFont val="Arial"/>
        <family val="2"/>
        <charset val="238"/>
      </rPr>
      <t xml:space="preserve"> Hodolany,</t>
    </r>
    <r>
      <rPr>
        <sz val="10"/>
        <color theme="1"/>
        <rFont val="Arial"/>
        <family val="2"/>
        <charset val="238"/>
      </rPr>
      <t xml:space="preserve"> 779 00 Olomouc</t>
    </r>
  </si>
  <si>
    <r>
      <t xml:space="preserve">Pionýrská </t>
    </r>
    <r>
      <rPr>
        <sz val="10"/>
        <color rgb="FF00B050"/>
        <rFont val="Arial"/>
        <family val="2"/>
        <charset val="238"/>
      </rPr>
      <t>508/</t>
    </r>
    <r>
      <rPr>
        <sz val="10"/>
        <color theme="1"/>
        <rFont val="Arial"/>
        <family val="2"/>
        <charset val="238"/>
      </rPr>
      <t xml:space="preserve">4, </t>
    </r>
    <r>
      <rPr>
        <sz val="10"/>
        <color rgb="FF00B050"/>
        <rFont val="Arial"/>
        <family val="2"/>
        <charset val="238"/>
      </rPr>
      <t xml:space="preserve">Nová Ulice, </t>
    </r>
    <r>
      <rPr>
        <sz val="10"/>
        <color theme="1"/>
        <rFont val="Arial"/>
        <family val="2"/>
        <charset val="238"/>
      </rPr>
      <t>779 00 Olomouc</t>
    </r>
  </si>
  <si>
    <r>
      <rPr>
        <b/>
        <sz val="9"/>
        <color rgb="FF00B050"/>
        <rFont val="Arial"/>
        <family val="2"/>
        <charset val="238"/>
      </rPr>
      <t>Změna v sídle PO, dle Rejstříku škol Zastupitelstvo 14.2.2022 -</t>
    </r>
    <r>
      <rPr>
        <sz val="9"/>
        <color rgb="FF00B050"/>
        <rFont val="Arial"/>
        <family val="2"/>
        <charset val="238"/>
      </rPr>
      <t>původní adresa Jungmannova 740, 784 01 Litovel - nové sídlo:784 01 Litovel, Jungmannova 740/11</t>
    </r>
  </si>
  <si>
    <r>
      <t>Jungmannova 740</t>
    </r>
    <r>
      <rPr>
        <sz val="10"/>
        <color rgb="FF00B050"/>
        <rFont val="Arial"/>
        <family val="2"/>
        <charset val="238"/>
      </rPr>
      <t>/11</t>
    </r>
    <r>
      <rPr>
        <sz val="10"/>
        <color theme="1"/>
        <rFont val="Arial"/>
        <family val="2"/>
        <charset val="238"/>
      </rPr>
      <t>, 784 01 Litovel</t>
    </r>
  </si>
  <si>
    <r>
      <rPr>
        <sz val="11"/>
        <color rgb="FF00B050"/>
        <rFont val="Arial"/>
        <family val="2"/>
        <charset val="238"/>
      </rPr>
      <t xml:space="preserve">Zámecké </t>
    </r>
    <r>
      <rPr>
        <sz val="11"/>
        <color theme="1"/>
        <rFont val="Arial"/>
        <family val="2"/>
        <charset val="238"/>
      </rPr>
      <t xml:space="preserve">36, 753 62 Potštát </t>
    </r>
  </si>
  <si>
    <r>
      <t xml:space="preserve">Školní náměstí 35, </t>
    </r>
    <r>
      <rPr>
        <sz val="11"/>
        <color rgb="FF00B050"/>
        <rFont val="Arial"/>
        <family val="2"/>
        <charset val="238"/>
      </rPr>
      <t xml:space="preserve">Hranice I-Město, </t>
    </r>
    <r>
      <rPr>
        <sz val="11"/>
        <color theme="1"/>
        <rFont val="Arial"/>
        <family val="2"/>
        <charset val="238"/>
      </rPr>
      <t>753 01 Hranice</t>
    </r>
  </si>
  <si>
    <r>
      <t xml:space="preserve">Hanusíkova 197,  </t>
    </r>
    <r>
      <rPr>
        <sz val="11"/>
        <color rgb="FF00B050"/>
        <rFont val="Arial"/>
        <family val="2"/>
        <charset val="238"/>
      </rPr>
      <t>Kojetín I-Město</t>
    </r>
    <r>
      <rPr>
        <sz val="11"/>
        <color theme="1"/>
        <rFont val="Arial"/>
        <family val="2"/>
        <charset val="238"/>
      </rPr>
      <t>, 752 01 Kojetín</t>
    </r>
  </si>
  <si>
    <r>
      <t xml:space="preserve">tř. 17. listopadu </t>
    </r>
    <r>
      <rPr>
        <sz val="11"/>
        <color rgb="FF00B050"/>
        <rFont val="Arial"/>
        <family val="2"/>
        <charset val="238"/>
      </rPr>
      <t xml:space="preserve"> 3443/</t>
    </r>
    <r>
      <rPr>
        <sz val="11"/>
        <color theme="1"/>
        <rFont val="Arial"/>
        <family val="2"/>
        <charset val="238"/>
      </rPr>
      <t>2,</t>
    </r>
    <r>
      <rPr>
        <sz val="11"/>
        <color rgb="FF00B050"/>
        <rFont val="Arial"/>
        <family val="2"/>
        <charset val="238"/>
      </rPr>
      <t xml:space="preserve"> Přerov I-Město,</t>
    </r>
    <r>
      <rPr>
        <sz val="11"/>
        <color theme="1"/>
        <rFont val="Arial"/>
        <family val="2"/>
        <charset val="238"/>
      </rPr>
      <t xml:space="preserve"> 750 0</t>
    </r>
    <r>
      <rPr>
        <sz val="11"/>
        <color rgb="FF00B050"/>
        <rFont val="Arial"/>
        <family val="2"/>
        <charset val="238"/>
      </rPr>
      <t>2</t>
    </r>
    <r>
      <rPr>
        <sz val="11"/>
        <color theme="1"/>
        <rFont val="Arial"/>
        <family val="2"/>
        <charset val="238"/>
      </rPr>
      <t xml:space="preserve"> Přerov</t>
    </r>
  </si>
  <si>
    <r>
      <t>Havlíčkova 643</t>
    </r>
    <r>
      <rPr>
        <sz val="11"/>
        <color rgb="FF00B050"/>
        <rFont val="Arial"/>
        <family val="2"/>
        <charset val="238"/>
      </rPr>
      <t>/10</t>
    </r>
    <r>
      <rPr>
        <sz val="11"/>
        <color theme="1"/>
        <rFont val="Arial"/>
        <family val="2"/>
        <charset val="238"/>
      </rPr>
      <t xml:space="preserve">, </t>
    </r>
    <r>
      <rPr>
        <sz val="11"/>
        <color rgb="FF00B050"/>
        <rFont val="Arial"/>
        <family val="2"/>
        <charset val="238"/>
      </rPr>
      <t>Lipník nad Bečvou I-Město,</t>
    </r>
    <r>
      <rPr>
        <sz val="11"/>
        <color theme="1"/>
        <rFont val="Arial"/>
        <family val="2"/>
        <charset val="238"/>
      </rPr>
      <t xml:space="preserve"> 751 31 Lipník nad Bečvou</t>
    </r>
  </si>
  <si>
    <r>
      <rPr>
        <sz val="10"/>
        <color rgb="FF00B050"/>
        <rFont val="Arial"/>
        <family val="2"/>
        <charset val="238"/>
      </rPr>
      <t>nám.</t>
    </r>
    <r>
      <rPr>
        <sz val="10"/>
        <color theme="1"/>
        <rFont val="Arial"/>
        <family val="2"/>
        <charset val="238"/>
      </rPr>
      <t xml:space="preserve"> Svobody </t>
    </r>
    <r>
      <rPr>
        <sz val="10"/>
        <color rgb="FF00B050"/>
        <rFont val="Arial"/>
        <family val="2"/>
        <charset val="238"/>
      </rPr>
      <t>971/</t>
    </r>
    <r>
      <rPr>
        <sz val="10"/>
        <color theme="1"/>
        <rFont val="Arial"/>
        <family val="2"/>
        <charset val="238"/>
      </rPr>
      <t>15, 789 85 Mohelnice</t>
    </r>
  </si>
  <si>
    <r>
      <t>Žižkova</t>
    </r>
    <r>
      <rPr>
        <sz val="11"/>
        <color rgb="FF00B050"/>
        <rFont val="Arial"/>
        <family val="2"/>
        <charset val="238"/>
      </rPr>
      <t xml:space="preserve"> 2621/</t>
    </r>
    <r>
      <rPr>
        <sz val="11"/>
        <color theme="1"/>
        <rFont val="Arial"/>
        <family val="2"/>
        <charset val="238"/>
      </rPr>
      <t xml:space="preserve">12, </t>
    </r>
    <r>
      <rPr>
        <sz val="11"/>
        <color rgb="FF00B050"/>
        <rFont val="Arial"/>
        <family val="2"/>
        <charset val="238"/>
      </rPr>
      <t xml:space="preserve">Přerov I-Město, </t>
    </r>
    <r>
      <rPr>
        <sz val="11"/>
        <color theme="1"/>
        <rFont val="Arial"/>
        <family val="2"/>
        <charset val="238"/>
      </rPr>
      <t>750 02 Přerov</t>
    </r>
  </si>
  <si>
    <r>
      <t xml:space="preserve">Spartakiádní </t>
    </r>
    <r>
      <rPr>
        <sz val="10"/>
        <color rgb="FF00B050"/>
        <rFont val="Arial"/>
        <family val="2"/>
        <charset val="238"/>
      </rPr>
      <t>744/</t>
    </r>
    <r>
      <rPr>
        <sz val="10"/>
        <color theme="1"/>
        <rFont val="Arial"/>
        <family val="2"/>
        <charset val="238"/>
      </rPr>
      <t>8, 789 85 Mohelnice</t>
    </r>
  </si>
  <si>
    <r>
      <t xml:space="preserve">Purgešova 847, </t>
    </r>
    <r>
      <rPr>
        <sz val="11"/>
        <color rgb="FF00B050"/>
        <rFont val="Arial"/>
        <family val="2"/>
        <charset val="238"/>
      </rPr>
      <t>Hranice I-Město,</t>
    </r>
    <r>
      <rPr>
        <sz val="11"/>
        <color theme="1"/>
        <rFont val="Arial"/>
        <family val="2"/>
        <charset val="238"/>
      </rPr>
      <t xml:space="preserve"> 753 01 Hranice</t>
    </r>
  </si>
  <si>
    <r>
      <t>Tyršova 772</t>
    </r>
    <r>
      <rPr>
        <sz val="11"/>
        <color rgb="FF00B050"/>
        <rFont val="Arial"/>
        <family val="2"/>
        <charset val="238"/>
      </rPr>
      <t>/24</t>
    </r>
    <r>
      <rPr>
        <sz val="11"/>
        <color theme="1"/>
        <rFont val="Arial"/>
        <family val="2"/>
        <charset val="238"/>
      </rPr>
      <t xml:space="preserve">,  </t>
    </r>
    <r>
      <rPr>
        <sz val="11"/>
        <color rgb="FF00B050"/>
        <rFont val="Arial"/>
        <family val="2"/>
        <charset val="238"/>
      </rPr>
      <t>Lipník nad Bečvou I-Město,</t>
    </r>
    <r>
      <rPr>
        <sz val="11"/>
        <color theme="1"/>
        <rFont val="Arial"/>
        <family val="2"/>
        <charset val="238"/>
      </rPr>
      <t xml:space="preserve"> 751 31 Lipník nad Bečvou</t>
    </r>
  </si>
  <si>
    <r>
      <t xml:space="preserve">Sušilova </t>
    </r>
    <r>
      <rPr>
        <sz val="11"/>
        <color rgb="FF00B050"/>
        <rFont val="Arial"/>
        <family val="2"/>
        <charset val="238"/>
      </rPr>
      <t>2392/25</t>
    </r>
    <r>
      <rPr>
        <sz val="11"/>
        <color theme="1"/>
        <rFont val="Arial"/>
        <family val="2"/>
        <charset val="238"/>
      </rPr>
      <t xml:space="preserve">, </t>
    </r>
    <r>
      <rPr>
        <sz val="11"/>
        <color rgb="FF00B050"/>
        <rFont val="Arial"/>
        <family val="2"/>
        <charset val="238"/>
      </rPr>
      <t xml:space="preserve">Přerov I-Město, </t>
    </r>
    <r>
      <rPr>
        <sz val="11"/>
        <color theme="1"/>
        <rFont val="Arial"/>
        <family val="2"/>
        <charset val="238"/>
      </rPr>
      <t>750 02 Přerov</t>
    </r>
  </si>
  <si>
    <r>
      <t>790 54 Černá Voda</t>
    </r>
    <r>
      <rPr>
        <sz val="11"/>
        <color rgb="FF00B050"/>
        <rFont val="Arial"/>
        <family val="2"/>
        <charset val="238"/>
      </rPr>
      <t>, č.p.</t>
    </r>
    <r>
      <rPr>
        <sz val="11"/>
        <color theme="1"/>
        <rFont val="Arial"/>
        <family val="2"/>
        <charset val="238"/>
      </rPr>
      <t>1</t>
    </r>
  </si>
  <si>
    <r>
      <t>Priessnitzova 405</t>
    </r>
    <r>
      <rPr>
        <sz val="11"/>
        <color rgb="FF00B050"/>
        <rFont val="Arial"/>
        <family val="2"/>
        <charset val="238"/>
      </rPr>
      <t>/15</t>
    </r>
    <r>
      <rPr>
        <sz val="11"/>
        <color theme="1"/>
        <rFont val="Arial"/>
        <family val="2"/>
        <charset val="238"/>
      </rPr>
      <t>, 790 0</t>
    </r>
    <r>
      <rPr>
        <sz val="11"/>
        <color rgb="FF00B050"/>
        <rFont val="Arial"/>
        <family val="2"/>
        <charset val="238"/>
      </rPr>
      <t>1</t>
    </r>
    <r>
      <rPr>
        <sz val="11"/>
        <color theme="1"/>
        <rFont val="Arial"/>
        <family val="2"/>
        <charset val="238"/>
      </rPr>
      <t xml:space="preserve"> Jeseník</t>
    </r>
  </si>
  <si>
    <r>
      <t xml:space="preserve">Zámecké náměstí </t>
    </r>
    <r>
      <rPr>
        <sz val="11"/>
        <color theme="7"/>
        <rFont val="Arial"/>
        <family val="2"/>
        <charset val="238"/>
      </rPr>
      <t>120</t>
    </r>
    <r>
      <rPr>
        <sz val="11"/>
        <color theme="1"/>
        <rFont val="Arial"/>
        <family val="2"/>
        <charset val="238"/>
      </rPr>
      <t>/1, 790 01 Jeseník</t>
    </r>
  </si>
  <si>
    <r>
      <t xml:space="preserve">Švabinského </t>
    </r>
    <r>
      <rPr>
        <sz val="10"/>
        <color theme="7"/>
        <rFont val="Arial"/>
        <family val="2"/>
        <charset val="238"/>
      </rPr>
      <t>403/</t>
    </r>
    <r>
      <rPr>
        <sz val="10"/>
        <rFont val="Arial"/>
        <family val="2"/>
        <charset val="238"/>
      </rPr>
      <t>3, 77</t>
    </r>
    <r>
      <rPr>
        <sz val="10"/>
        <color theme="7"/>
        <rFont val="Arial"/>
        <family val="2"/>
        <charset val="238"/>
      </rPr>
      <t>9</t>
    </r>
    <r>
      <rPr>
        <sz val="10"/>
        <rFont val="Arial"/>
        <family val="2"/>
        <charset val="238"/>
      </rPr>
      <t xml:space="preserve"> 00 Olomouc - Chválkovice</t>
    </r>
  </si>
  <si>
    <t xml:space="preserve">Lidická 2924/86, 796 01 Prostějov </t>
  </si>
  <si>
    <r>
      <rPr>
        <b/>
        <sz val="9"/>
        <color rgb="FF00B050"/>
        <rFont val="Arial"/>
        <family val="2"/>
        <charset val="238"/>
      </rPr>
      <t>Změna v sídle PO, dle Rejstříku škol Zastupitelstvo 14.2.2022 -</t>
    </r>
    <r>
      <rPr>
        <sz val="9"/>
        <color rgb="FF00B050"/>
        <rFont val="Arial"/>
        <family val="2"/>
        <charset val="238"/>
      </rPr>
      <t>původní tř. Jiřího z Poděbrad 13,779 00 Olomouc- nové sídlo:  779 00 Olomouc, Jiřího z Poděbrad 936/13</t>
    </r>
  </si>
  <si>
    <r>
      <t xml:space="preserve">Jiřího z Poděbrad </t>
    </r>
    <r>
      <rPr>
        <sz val="10"/>
        <color rgb="FF00B050"/>
        <rFont val="Arial"/>
        <family val="2"/>
        <charset val="238"/>
      </rPr>
      <t>936/</t>
    </r>
    <r>
      <rPr>
        <sz val="10"/>
        <color theme="1"/>
        <rFont val="Arial"/>
        <family val="2"/>
        <charset val="238"/>
      </rPr>
      <t>13, 779 00 Olomouc</t>
    </r>
  </si>
  <si>
    <r>
      <rPr>
        <b/>
        <sz val="9"/>
        <color rgb="FF00B050"/>
        <rFont val="Arial"/>
        <family val="2"/>
        <charset val="238"/>
      </rPr>
      <t>Změna v sídle PO, dle Rejstříku škol Zastupitelstvo 14.2.2022 -</t>
    </r>
    <r>
      <rPr>
        <sz val="9"/>
        <color rgb="FF00B050"/>
        <rFont val="Arial"/>
        <family val="2"/>
        <charset val="238"/>
      </rPr>
      <t>původní adresa Horní náměstí 5, 785 01 Šternberk- nové sídlo:  785 01 Šternberk, Horní náměstí 167/5</t>
    </r>
  </si>
  <si>
    <r>
      <rPr>
        <b/>
        <sz val="9"/>
        <color rgb="FF00B050"/>
        <rFont val="Arial"/>
        <family val="2"/>
        <charset val="238"/>
      </rPr>
      <t>Změna v sídle PO, dle Rejstříku škol Zastupitelstvo 14.2.2022 -</t>
    </r>
    <r>
      <rPr>
        <sz val="9"/>
        <color rgb="FF00B050"/>
        <rFont val="Arial"/>
        <family val="2"/>
        <charset val="238"/>
      </rPr>
      <t>původní adresa Tomkova 45, 779 00 Olomouc- nové sídlo:  779 00 Olomouc, Hejčín, Tomkova 314/45</t>
    </r>
  </si>
  <si>
    <t>Osmek 367/47, Přerov I - Město,750 02 Přerov</t>
  </si>
  <si>
    <r>
      <t>Komenského 677</t>
    </r>
    <r>
      <rPr>
        <sz val="10"/>
        <color rgb="FF00B050"/>
        <rFont val="Arial"/>
        <family val="2"/>
        <charset val="238"/>
      </rPr>
      <t xml:space="preserve">/1, </t>
    </r>
    <r>
      <rPr>
        <sz val="10"/>
        <color theme="1"/>
        <rFont val="Arial"/>
        <family val="2"/>
        <charset val="238"/>
      </rPr>
      <t>784 01 Litovel</t>
    </r>
  </si>
  <si>
    <r>
      <t xml:space="preserve">Žerotínova </t>
    </r>
    <r>
      <rPr>
        <sz val="10"/>
        <color rgb="FF00B050"/>
        <rFont val="Arial"/>
        <family val="2"/>
        <charset val="238"/>
      </rPr>
      <t>267/</t>
    </r>
    <r>
      <rPr>
        <sz val="10"/>
        <color theme="1"/>
        <rFont val="Arial"/>
        <family val="2"/>
        <charset val="238"/>
      </rPr>
      <t>11, 787 01 Šumperk</t>
    </r>
  </si>
  <si>
    <t>Adresa</t>
  </si>
  <si>
    <t>Střední zdravotnická škola a Vyšší odborná škola zdravotnická, Šumperk, příspěvková organizace</t>
  </si>
  <si>
    <r>
      <rPr>
        <b/>
        <sz val="9"/>
        <color rgb="FF00B050"/>
        <rFont val="Arial"/>
        <family val="2"/>
        <charset val="238"/>
      </rPr>
      <t>Změna v sídle PO, dle Rejstříku škol Zastupitelstvo 14.2.2022 -</t>
    </r>
    <r>
      <rPr>
        <sz val="9"/>
        <color rgb="FF00B050"/>
        <rFont val="Arial"/>
        <family val="2"/>
        <charset val="238"/>
      </rPr>
      <t>původní adresa ulice U Hradiska 29, 779 00 Olomouc - nové sídlo:779 00 Olomouc, Klášterní Hradisko, U Hradiska 157/29</t>
    </r>
  </si>
  <si>
    <r>
      <t>Štursova</t>
    </r>
    <r>
      <rPr>
        <sz val="10"/>
        <color rgb="FF00B050"/>
        <rFont val="Arial"/>
        <family val="2"/>
        <charset val="238"/>
      </rPr>
      <t xml:space="preserve"> 904/</t>
    </r>
    <r>
      <rPr>
        <sz val="10"/>
        <color theme="1"/>
        <rFont val="Arial"/>
        <family val="2"/>
        <charset val="238"/>
      </rPr>
      <t xml:space="preserve">14, </t>
    </r>
    <r>
      <rPr>
        <sz val="10"/>
        <color rgb="FF00B050"/>
        <rFont val="Arial"/>
        <family val="2"/>
        <charset val="238"/>
      </rPr>
      <t>Hodolany</t>
    </r>
    <r>
      <rPr>
        <sz val="10"/>
        <color theme="1"/>
        <rFont val="Arial"/>
        <family val="2"/>
        <charset val="238"/>
      </rPr>
      <t>, 779 00 Olomouc</t>
    </r>
  </si>
  <si>
    <r>
      <t xml:space="preserve">U Sportovní haly </t>
    </r>
    <r>
      <rPr>
        <sz val="10"/>
        <color rgb="FF00B050"/>
        <rFont val="Arial"/>
        <family val="2"/>
        <charset val="238"/>
      </rPr>
      <t>544/1a</t>
    </r>
    <r>
      <rPr>
        <sz val="10"/>
        <color theme="1"/>
        <rFont val="Arial"/>
        <family val="2"/>
        <charset val="238"/>
      </rPr>
      <t xml:space="preserve">, </t>
    </r>
    <r>
      <rPr>
        <sz val="10"/>
        <color rgb="FF00B050"/>
        <rFont val="Arial"/>
        <family val="2"/>
        <charset val="238"/>
      </rPr>
      <t>Lazce,</t>
    </r>
    <r>
      <rPr>
        <sz val="10"/>
        <color theme="1"/>
        <rFont val="Arial"/>
        <family val="2"/>
        <charset val="238"/>
      </rPr>
      <t xml:space="preserve"> 77</t>
    </r>
    <r>
      <rPr>
        <sz val="10"/>
        <color rgb="FF00B050"/>
        <rFont val="Arial"/>
        <family val="2"/>
        <charset val="238"/>
      </rPr>
      <t>9</t>
    </r>
    <r>
      <rPr>
        <sz val="10"/>
        <color theme="1"/>
        <rFont val="Arial"/>
        <family val="2"/>
        <charset val="238"/>
      </rPr>
      <t xml:space="preserve"> 00 Olomouc</t>
    </r>
  </si>
  <si>
    <r>
      <t xml:space="preserve">Bezručova </t>
    </r>
    <r>
      <rPr>
        <sz val="11"/>
        <color theme="7"/>
        <rFont val="Arial"/>
        <family val="2"/>
        <charset val="238"/>
      </rPr>
      <t>1180</t>
    </r>
    <r>
      <rPr>
        <sz val="11"/>
        <color theme="1"/>
        <rFont val="Arial"/>
        <family val="2"/>
        <charset val="238"/>
      </rPr>
      <t xml:space="preserve">/3,  </t>
    </r>
    <r>
      <rPr>
        <sz val="11"/>
        <color theme="7"/>
        <rFont val="Arial"/>
        <family val="2"/>
        <charset val="238"/>
      </rPr>
      <t>779 00 Olomouc</t>
    </r>
  </si>
  <si>
    <r>
      <t>tř. Svornosti</t>
    </r>
    <r>
      <rPr>
        <sz val="10"/>
        <color rgb="FF00B050"/>
        <rFont val="Arial"/>
        <family val="2"/>
        <charset val="238"/>
      </rPr>
      <t xml:space="preserve"> 900/37</t>
    </r>
    <r>
      <rPr>
        <sz val="10"/>
        <color theme="1"/>
        <rFont val="Arial"/>
        <family val="2"/>
        <charset val="238"/>
      </rPr>
      <t xml:space="preserve">, </t>
    </r>
    <r>
      <rPr>
        <sz val="10"/>
        <color rgb="FF00B050"/>
        <rFont val="Arial"/>
        <family val="2"/>
        <charset val="238"/>
      </rPr>
      <t>Nová Ulice,</t>
    </r>
    <r>
      <rPr>
        <sz val="10"/>
        <color theme="1"/>
        <rFont val="Arial"/>
        <family val="2"/>
        <charset val="238"/>
      </rPr>
      <t xml:space="preserve"> 779 00 Olomouc</t>
    </r>
  </si>
  <si>
    <r>
      <rPr>
        <sz val="10"/>
        <color rgb="FF00B050"/>
        <rFont val="Arial"/>
        <family val="2"/>
        <charset val="238"/>
      </rPr>
      <t xml:space="preserve">náměstí </t>
    </r>
    <r>
      <rPr>
        <sz val="10"/>
        <color theme="1"/>
        <rFont val="Arial"/>
        <family val="2"/>
        <charset val="238"/>
      </rPr>
      <t xml:space="preserve">8. května </t>
    </r>
    <r>
      <rPr>
        <sz val="10"/>
        <color rgb="FF00B050"/>
        <rFont val="Arial"/>
        <family val="2"/>
        <charset val="238"/>
      </rPr>
      <t>253/</t>
    </r>
    <r>
      <rPr>
        <sz val="10"/>
        <color theme="1"/>
        <rFont val="Arial"/>
        <family val="2"/>
        <charset val="238"/>
      </rPr>
      <t xml:space="preserve">2, </t>
    </r>
    <r>
      <rPr>
        <sz val="10"/>
        <color rgb="FF00B050"/>
        <rFont val="Arial"/>
        <family val="2"/>
        <charset val="238"/>
      </rPr>
      <t>789 01</t>
    </r>
    <r>
      <rPr>
        <sz val="10"/>
        <color theme="1"/>
        <rFont val="Arial"/>
        <family val="2"/>
        <charset val="238"/>
      </rPr>
      <t xml:space="preserve"> Zábřeh</t>
    </r>
  </si>
  <si>
    <r>
      <t xml:space="preserve">U Sportovní haly </t>
    </r>
    <r>
      <rPr>
        <sz val="10"/>
        <color rgb="FF00B050"/>
        <rFont val="Arial"/>
        <family val="2"/>
        <charset val="238"/>
      </rPr>
      <t>544/1a</t>
    </r>
    <r>
      <rPr>
        <sz val="10"/>
        <color theme="1"/>
        <rFont val="Arial"/>
        <family val="2"/>
        <charset val="238"/>
      </rPr>
      <t xml:space="preserve">, </t>
    </r>
    <r>
      <rPr>
        <sz val="10"/>
        <color rgb="FF00B050"/>
        <rFont val="Arial"/>
        <family val="2"/>
        <charset val="238"/>
      </rPr>
      <t xml:space="preserve">Lazce, </t>
    </r>
    <r>
      <rPr>
        <sz val="10"/>
        <color theme="1"/>
        <rFont val="Arial"/>
        <family val="2"/>
        <charset val="238"/>
      </rPr>
      <t>77</t>
    </r>
    <r>
      <rPr>
        <sz val="10"/>
        <color rgb="FF00B050"/>
        <rFont val="Arial"/>
        <family val="2"/>
        <charset val="238"/>
      </rPr>
      <t>9</t>
    </r>
    <r>
      <rPr>
        <sz val="10"/>
        <color theme="1"/>
        <rFont val="Arial"/>
        <family val="2"/>
        <charset val="238"/>
      </rPr>
      <t xml:space="preserve"> 00 Olomouc</t>
    </r>
  </si>
  <si>
    <r>
      <t>Blanická</t>
    </r>
    <r>
      <rPr>
        <sz val="10"/>
        <color rgb="FF00B050"/>
        <rFont val="Arial"/>
        <family val="2"/>
        <charset val="238"/>
      </rPr>
      <t xml:space="preserve"> 471/</t>
    </r>
    <r>
      <rPr>
        <sz val="10"/>
        <color theme="1"/>
        <rFont val="Arial"/>
        <family val="2"/>
        <charset val="238"/>
      </rPr>
      <t xml:space="preserve">16, </t>
    </r>
    <r>
      <rPr>
        <sz val="10"/>
        <color rgb="FF00B050"/>
        <rFont val="Arial"/>
        <family val="2"/>
        <charset val="238"/>
      </rPr>
      <t xml:space="preserve">Hodolany, </t>
    </r>
    <r>
      <rPr>
        <sz val="10"/>
        <color theme="1"/>
        <rFont val="Arial"/>
        <family val="2"/>
        <charset val="238"/>
      </rPr>
      <t>77</t>
    </r>
    <r>
      <rPr>
        <sz val="10"/>
        <color rgb="FF00B050"/>
        <rFont val="Arial"/>
        <family val="2"/>
        <charset val="238"/>
      </rPr>
      <t>9</t>
    </r>
    <r>
      <rPr>
        <sz val="10"/>
        <color theme="1"/>
        <rFont val="Arial"/>
        <family val="2"/>
        <charset val="238"/>
      </rPr>
      <t xml:space="preserve"> 00 Olomouc</t>
    </r>
  </si>
  <si>
    <r>
      <t xml:space="preserve">Účet 511 - opravy a udržování nemovitého majetku do </t>
    </r>
    <r>
      <rPr>
        <b/>
        <sz val="10"/>
        <color theme="1"/>
        <rFont val="Calibri"/>
        <family val="2"/>
        <charset val="238"/>
        <scheme val="minor"/>
      </rPr>
      <t>100 tis. Kč</t>
    </r>
    <r>
      <rPr>
        <sz val="10"/>
        <color theme="1"/>
        <rFont val="Calibri"/>
        <family val="2"/>
        <charset val="238"/>
        <scheme val="minor"/>
      </rPr>
      <t xml:space="preserve"> (AU 034X, 004X) nahrazen účtem 511 - opravy a udržování nemovitého majetku do </t>
    </r>
    <r>
      <rPr>
        <b/>
        <sz val="10"/>
        <color theme="1"/>
        <rFont val="Calibri"/>
        <family val="2"/>
        <charset val="238"/>
        <scheme val="minor"/>
      </rPr>
      <t xml:space="preserve">200 tis. Kč </t>
    </r>
    <r>
      <rPr>
        <sz val="10"/>
        <color theme="1"/>
        <rFont val="Calibri"/>
        <family val="2"/>
        <charset val="238"/>
        <scheme val="minor"/>
      </rPr>
      <t>(AU 034X, 004X) (viz ř.č.54 Tabulka Hlavní činnost, ř.č. 54 -Tabulka Doplňková činnost, ř.č. 54 Tabulka Rekapitulace)</t>
    </r>
  </si>
  <si>
    <r>
      <t>Účet 511 - opravy a udržování nemovitého majetku od 100 tis. Kč do 500 tis. K</t>
    </r>
    <r>
      <rPr>
        <b/>
        <sz val="10"/>
        <color theme="1"/>
        <rFont val="Calibri"/>
        <family val="2"/>
        <charset val="238"/>
        <scheme val="minor"/>
      </rPr>
      <t>č</t>
    </r>
    <r>
      <rPr>
        <sz val="10"/>
        <color theme="1"/>
        <rFont val="Calibri"/>
        <family val="2"/>
        <charset val="238"/>
        <scheme val="minor"/>
      </rPr>
      <t xml:space="preserve"> (AU 030X, 000X) ř.č.55 a nemovitého majetku nad 500 tis. Kč (AU 031X,001X) ř.č. 56 nahrazen účtem 511 - opravy a udržování nemovitého majetku </t>
    </r>
    <r>
      <rPr>
        <b/>
        <sz val="10"/>
        <color theme="1"/>
        <rFont val="Calibri"/>
        <family val="2"/>
        <charset val="238"/>
        <scheme val="minor"/>
      </rPr>
      <t xml:space="preserve">nad 200 tis. Kč </t>
    </r>
    <r>
      <rPr>
        <sz val="10"/>
        <color theme="1"/>
        <rFont val="Calibri"/>
        <family val="2"/>
        <charset val="238"/>
        <scheme val="minor"/>
      </rPr>
      <t>(AU 030X, 031X, 000X, 001X) ř.č.56  (viz Tabulka Hlavní činnost, Tabulka Doplňková činnost,  Tabulka Rekapitulace).</t>
    </r>
  </si>
  <si>
    <r>
      <t>Komenského</t>
    </r>
    <r>
      <rPr>
        <sz val="11"/>
        <rFont val="Arial"/>
        <family val="2"/>
        <charset val="238"/>
      </rPr>
      <t xml:space="preserve"> </t>
    </r>
    <r>
      <rPr>
        <sz val="11"/>
        <color rgb="FF0070C0"/>
        <rFont val="Arial"/>
        <family val="2"/>
        <charset val="238"/>
      </rPr>
      <t>80/</t>
    </r>
    <r>
      <rPr>
        <sz val="11"/>
        <rFont val="Arial"/>
        <family val="2"/>
        <charset val="238"/>
      </rPr>
      <t>10</t>
    </r>
    <r>
      <rPr>
        <sz val="11"/>
        <color theme="1"/>
        <rFont val="Arial"/>
        <family val="2"/>
        <charset val="238"/>
      </rPr>
      <t>, 796 01 Prostějov</t>
    </r>
  </si>
  <si>
    <r>
      <t xml:space="preserve">Zborovská 293, </t>
    </r>
    <r>
      <rPr>
        <sz val="11"/>
        <color rgb="FF00B050"/>
        <rFont val="Arial"/>
        <family val="2"/>
        <charset val="238"/>
      </rPr>
      <t>Hranice I-Město, 753 01</t>
    </r>
    <r>
      <rPr>
        <sz val="11"/>
        <color theme="1"/>
        <rFont val="Arial"/>
        <family val="2"/>
        <charset val="238"/>
      </rPr>
      <t xml:space="preserve"> Hranice</t>
    </r>
  </si>
  <si>
    <r>
      <t xml:space="preserve">Komenského </t>
    </r>
    <r>
      <rPr>
        <sz val="11"/>
        <color rgb="FF00B050"/>
        <rFont val="Arial"/>
        <family val="2"/>
        <charset val="238"/>
      </rPr>
      <t>800/</t>
    </r>
    <r>
      <rPr>
        <sz val="11"/>
        <color theme="1"/>
        <rFont val="Arial"/>
        <family val="2"/>
        <charset val="238"/>
      </rPr>
      <t xml:space="preserve">29, </t>
    </r>
    <r>
      <rPr>
        <sz val="11"/>
        <color rgb="FF00B050"/>
        <rFont val="Arial"/>
        <family val="2"/>
        <charset val="238"/>
      </rPr>
      <t>Přerov I-Město,</t>
    </r>
    <r>
      <rPr>
        <sz val="11"/>
        <color theme="1"/>
        <rFont val="Arial"/>
        <family val="2"/>
        <charset val="238"/>
      </rPr>
      <t xml:space="preserve"> </t>
    </r>
    <r>
      <rPr>
        <sz val="11"/>
        <color rgb="FF00B050"/>
        <rFont val="Arial"/>
        <family val="2"/>
        <charset val="238"/>
      </rPr>
      <t xml:space="preserve">750 02 </t>
    </r>
    <r>
      <rPr>
        <sz val="11"/>
        <rFont val="Arial"/>
        <family val="2"/>
        <charset val="238"/>
      </rPr>
      <t>Přerov</t>
    </r>
  </si>
  <si>
    <r>
      <t xml:space="preserve">Božetěchova </t>
    </r>
    <r>
      <rPr>
        <sz val="10"/>
        <color rgb="FF0070C0"/>
        <rFont val="Arial"/>
        <family val="2"/>
        <charset val="238"/>
      </rPr>
      <t>755/</t>
    </r>
    <r>
      <rPr>
        <sz val="10"/>
        <rFont val="Arial"/>
        <family val="2"/>
        <charset val="238"/>
      </rPr>
      <t xml:space="preserve">3, </t>
    </r>
    <r>
      <rPr>
        <sz val="10"/>
        <color rgb="FF0070C0"/>
        <rFont val="Arial"/>
        <family val="2"/>
        <charset val="238"/>
      </rPr>
      <t>Hodolany, 779 00</t>
    </r>
    <r>
      <rPr>
        <sz val="10"/>
        <rFont val="Arial"/>
        <family val="2"/>
        <charset val="238"/>
      </rPr>
      <t xml:space="preserve"> Olomouc</t>
    </r>
  </si>
  <si>
    <r>
      <t xml:space="preserve">U Hradiska 7/4, </t>
    </r>
    <r>
      <rPr>
        <sz val="10"/>
        <color rgb="FF0070C0"/>
        <rFont val="Arial"/>
        <family val="2"/>
        <charset val="238"/>
      </rPr>
      <t xml:space="preserve">Klášterní Hradisko, </t>
    </r>
    <r>
      <rPr>
        <sz val="10"/>
        <color theme="1"/>
        <rFont val="Arial"/>
        <family val="2"/>
        <charset val="238"/>
      </rPr>
      <t>779 00 Olomouc</t>
    </r>
  </si>
  <si>
    <r>
      <t>Studentská 1384,</t>
    </r>
    <r>
      <rPr>
        <sz val="11"/>
        <color rgb="FF0070C0"/>
        <rFont val="Arial"/>
        <family val="2"/>
        <charset val="238"/>
      </rPr>
      <t xml:space="preserve"> Hranice I-Město, </t>
    </r>
    <r>
      <rPr>
        <sz val="11"/>
        <color theme="1"/>
        <rFont val="Arial"/>
        <family val="2"/>
        <charset val="238"/>
      </rPr>
      <t>753 01 Hranice</t>
    </r>
  </si>
  <si>
    <r>
      <t xml:space="preserve">Komenského sady 257/26, </t>
    </r>
    <r>
      <rPr>
        <sz val="11"/>
        <color rgb="FF0070C0"/>
        <rFont val="Arial"/>
        <family val="2"/>
        <charset val="238"/>
      </rPr>
      <t xml:space="preserve">Lipník nad Bečvou I-Město, </t>
    </r>
    <r>
      <rPr>
        <sz val="11"/>
        <color theme="1"/>
        <rFont val="Arial"/>
        <family val="2"/>
        <charset val="238"/>
      </rPr>
      <t>751 31 Lipník nad Bečvou</t>
    </r>
  </si>
  <si>
    <r>
      <t xml:space="preserve">Jurikova 588, </t>
    </r>
    <r>
      <rPr>
        <sz val="11"/>
        <color rgb="FF0070C0"/>
        <rFont val="Arial"/>
        <family val="2"/>
        <charset val="238"/>
      </rPr>
      <t xml:space="preserve">Hranice I-Město, </t>
    </r>
    <r>
      <rPr>
        <sz val="11"/>
        <color theme="1"/>
        <rFont val="Arial"/>
        <family val="2"/>
        <charset val="238"/>
      </rPr>
      <t>753 01 Hranice</t>
    </r>
  </si>
  <si>
    <r>
      <t xml:space="preserve">Gen. Krátkého </t>
    </r>
    <r>
      <rPr>
        <sz val="10"/>
        <color rgb="FF0070C0"/>
        <rFont val="Arial"/>
        <family val="2"/>
        <charset val="238"/>
      </rPr>
      <t>950/</t>
    </r>
    <r>
      <rPr>
        <sz val="10"/>
        <color theme="1"/>
        <rFont val="Arial"/>
        <family val="2"/>
        <charset val="238"/>
      </rPr>
      <t xml:space="preserve">1, </t>
    </r>
    <r>
      <rPr>
        <sz val="10"/>
        <color rgb="FF0070C0"/>
        <rFont val="Arial"/>
        <family val="2"/>
        <charset val="238"/>
      </rPr>
      <t>787 01</t>
    </r>
    <r>
      <rPr>
        <sz val="10"/>
        <color theme="1"/>
        <rFont val="Arial"/>
        <family val="2"/>
        <charset val="238"/>
      </rPr>
      <t xml:space="preserve"> Šumperk</t>
    </r>
  </si>
  <si>
    <r>
      <t xml:space="preserve">Zemědělská </t>
    </r>
    <r>
      <rPr>
        <sz val="10"/>
        <color rgb="FF0070C0"/>
        <rFont val="Arial"/>
        <family val="2"/>
        <charset val="238"/>
      </rPr>
      <t>2115/</t>
    </r>
    <r>
      <rPr>
        <sz val="10"/>
        <color theme="1"/>
        <rFont val="Arial"/>
        <family val="2"/>
        <charset val="238"/>
      </rPr>
      <t>3, 787 01 Šumperk</t>
    </r>
  </si>
  <si>
    <r>
      <t xml:space="preserve">Tyršova 781/11, Lipník nad Bečvou I-Město, </t>
    </r>
    <r>
      <rPr>
        <sz val="11"/>
        <color rgb="FF0070C0"/>
        <rFont val="Arial"/>
        <family val="2"/>
        <charset val="238"/>
      </rPr>
      <t>751 31 Lipník nad Bečvou</t>
    </r>
  </si>
  <si>
    <r>
      <t>Dukelská 680</t>
    </r>
    <r>
      <rPr>
        <sz val="11"/>
        <color rgb="FF0070C0"/>
        <rFont val="Arial"/>
        <family val="2"/>
        <charset val="238"/>
      </rPr>
      <t>/7</t>
    </r>
    <r>
      <rPr>
        <sz val="11"/>
        <color theme="1"/>
        <rFont val="Arial"/>
        <family val="2"/>
        <charset val="238"/>
      </rPr>
      <t>, 790 01 Jeseník</t>
    </r>
  </si>
  <si>
    <r>
      <t>Hrubá Voda</t>
    </r>
    <r>
      <rPr>
        <sz val="10"/>
        <color rgb="FF0070C0"/>
        <rFont val="Arial"/>
        <family val="2"/>
        <charset val="238"/>
      </rPr>
      <t xml:space="preserve">, č. p. </t>
    </r>
    <r>
      <rPr>
        <sz val="10"/>
        <rFont val="Arial"/>
        <family val="2"/>
        <charset val="238"/>
      </rPr>
      <t xml:space="preserve"> 11, pošta Hlubočky 783 61</t>
    </r>
    <r>
      <rPr>
        <sz val="10"/>
        <color rgb="FF0070C0"/>
        <rFont val="Arial"/>
        <family val="2"/>
        <charset val="238"/>
      </rPr>
      <t xml:space="preserve"> Hrubá Voda</t>
    </r>
  </si>
  <si>
    <r>
      <t>Mladeč, Nové Zámky</t>
    </r>
    <r>
      <rPr>
        <sz val="10"/>
        <color rgb="FF0070C0"/>
        <rFont val="Arial"/>
        <family val="2"/>
        <charset val="238"/>
      </rPr>
      <t>,  č.p. 2</t>
    </r>
    <r>
      <rPr>
        <sz val="10"/>
        <rFont val="Arial"/>
        <family val="2"/>
        <charset val="238"/>
      </rPr>
      <t>, 784 01 Litovel</t>
    </r>
  </si>
  <si>
    <r>
      <t xml:space="preserve">Sadová </t>
    </r>
    <r>
      <rPr>
        <sz val="10"/>
        <color rgb="FF0070C0"/>
        <rFont val="Arial"/>
        <family val="2"/>
        <charset val="238"/>
      </rPr>
      <t>1426/</t>
    </r>
    <r>
      <rPr>
        <sz val="10"/>
        <rFont val="Arial"/>
        <family val="2"/>
        <charset val="238"/>
      </rPr>
      <t>7, 785 01 Šternberk</t>
    </r>
  </si>
  <si>
    <r>
      <t xml:space="preserve">Libina </t>
    </r>
    <r>
      <rPr>
        <sz val="10"/>
        <color rgb="FF0070C0"/>
        <rFont val="Arial"/>
        <family val="2"/>
        <charset val="238"/>
      </rPr>
      <t>č.p.</t>
    </r>
    <r>
      <rPr>
        <sz val="10"/>
        <rFont val="Arial"/>
        <family val="2"/>
        <charset val="238"/>
      </rPr>
      <t xml:space="preserve"> 540, 788 05 Libina</t>
    </r>
  </si>
  <si>
    <r>
      <t>789 62 Olšany</t>
    </r>
    <r>
      <rPr>
        <sz val="10"/>
        <color rgb="FF0070C0"/>
        <rFont val="Arial"/>
        <family val="2"/>
        <charset val="238"/>
      </rPr>
      <t xml:space="preserve"> č.p. </t>
    </r>
    <r>
      <rPr>
        <sz val="10"/>
        <rFont val="Arial"/>
        <family val="2"/>
        <charset val="238"/>
      </rPr>
      <t>105</t>
    </r>
  </si>
  <si>
    <r>
      <t xml:space="preserve">Jesenec </t>
    </r>
    <r>
      <rPr>
        <sz val="10"/>
        <color rgb="FF0070C0"/>
        <rFont val="Arial"/>
        <family val="2"/>
        <charset val="238"/>
      </rPr>
      <t>č.p</t>
    </r>
    <r>
      <rPr>
        <sz val="10"/>
        <rFont val="Arial"/>
        <family val="2"/>
        <charset val="238"/>
      </rPr>
      <t xml:space="preserve">.1, 798 53 </t>
    </r>
  </si>
  <si>
    <r>
      <t>Pavlovice u Přerova</t>
    </r>
    <r>
      <rPr>
        <sz val="10"/>
        <color rgb="FF0070C0"/>
        <rFont val="Arial"/>
        <family val="2"/>
        <charset val="238"/>
      </rPr>
      <t>, č.p</t>
    </r>
    <r>
      <rPr>
        <sz val="10"/>
        <rFont val="Arial"/>
        <family val="2"/>
        <charset val="238"/>
      </rPr>
      <t>. 95, 751 12</t>
    </r>
  </si>
  <si>
    <r>
      <t>Radkova Lhota</t>
    </r>
    <r>
      <rPr>
        <sz val="10"/>
        <color rgb="FF0070C0"/>
        <rFont val="Arial"/>
        <family val="2"/>
        <charset val="238"/>
      </rPr>
      <t>, č.p.</t>
    </r>
    <r>
      <rPr>
        <sz val="10"/>
        <rFont val="Arial"/>
        <family val="2"/>
        <charset val="238"/>
      </rPr>
      <t xml:space="preserve"> 16, 751 14 Dřevohostice</t>
    </r>
  </si>
  <si>
    <r>
      <t xml:space="preserve">Nádražní </t>
    </r>
    <r>
      <rPr>
        <sz val="10"/>
        <color rgb="FF0070C0"/>
        <rFont val="Arial"/>
        <family val="2"/>
        <charset val="238"/>
      </rPr>
      <t>č.p.</t>
    </r>
    <r>
      <rPr>
        <sz val="10"/>
        <rFont val="Arial"/>
        <family val="2"/>
        <charset val="238"/>
      </rPr>
      <t xml:space="preserve">94, </t>
    </r>
    <r>
      <rPr>
        <sz val="10"/>
        <color theme="7"/>
        <rFont val="Arial"/>
        <family val="2"/>
        <charset val="238"/>
      </rPr>
      <t>Tovačov-I. Město,</t>
    </r>
    <r>
      <rPr>
        <sz val="10"/>
        <rFont val="Arial"/>
        <family val="2"/>
        <charset val="238"/>
      </rPr>
      <t xml:space="preserve"> 751 01 Tovačov</t>
    </r>
  </si>
  <si>
    <r>
      <t>Skalička</t>
    </r>
    <r>
      <rPr>
        <sz val="10"/>
        <color rgb="FF0070C0"/>
        <rFont val="Arial"/>
        <family val="2"/>
        <charset val="238"/>
      </rPr>
      <t>, č.p.</t>
    </r>
    <r>
      <rPr>
        <sz val="10"/>
        <rFont val="Arial"/>
        <family val="2"/>
        <charset val="238"/>
      </rPr>
      <t xml:space="preserve"> 1, 753 52 </t>
    </r>
  </si>
  <si>
    <r>
      <t>Kokory</t>
    </r>
    <r>
      <rPr>
        <sz val="10"/>
        <color rgb="FF0070C0"/>
        <rFont val="Arial"/>
        <family val="2"/>
        <charset val="238"/>
      </rPr>
      <t>, č.p.</t>
    </r>
    <r>
      <rPr>
        <sz val="10"/>
        <rFont val="Arial"/>
        <family val="2"/>
        <charset val="238"/>
      </rPr>
      <t xml:space="preserve"> 54, 751 05 </t>
    </r>
  </si>
  <si>
    <r>
      <t>Rokytnice</t>
    </r>
    <r>
      <rPr>
        <sz val="10"/>
        <color rgb="FF0070C0"/>
        <rFont val="Arial"/>
        <family val="2"/>
        <charset val="238"/>
      </rPr>
      <t>, č.p.</t>
    </r>
    <r>
      <rPr>
        <sz val="10"/>
        <rFont val="Arial"/>
        <family val="2"/>
        <charset val="238"/>
      </rPr>
      <t xml:space="preserve">1, 751 04 </t>
    </r>
  </si>
  <si>
    <t>Adresa - doplněna na základě kontroly na ZL.</t>
  </si>
  <si>
    <t>779 00 Olomouc, Aksamitova 557/8</t>
  </si>
  <si>
    <r>
      <rPr>
        <b/>
        <sz val="9"/>
        <color rgb="FF00B050"/>
        <rFont val="Arial"/>
        <family val="2"/>
        <charset val="238"/>
      </rPr>
      <t>Změna v sídle PO, dle Rejstříku škol Zastupitelstvo 14.2.2022 -</t>
    </r>
    <r>
      <rPr>
        <sz val="9"/>
        <color rgb="FF00B050"/>
        <rFont val="Arial"/>
        <family val="2"/>
        <charset val="238"/>
      </rPr>
      <t>původní adresa Blanická 16, 772 00 Olomouc- nové sídlo: 779 00 Olomouc, Hodolany, Blanická 471/16</t>
    </r>
  </si>
  <si>
    <r>
      <t xml:space="preserve">Studentská 1095, </t>
    </r>
    <r>
      <rPr>
        <sz val="10"/>
        <color rgb="FF00B050"/>
        <rFont val="Arial"/>
        <family val="2"/>
        <charset val="238"/>
      </rPr>
      <t>Hranice I-Město</t>
    </r>
    <r>
      <rPr>
        <sz val="10"/>
        <color theme="1"/>
        <rFont val="Arial"/>
        <family val="2"/>
        <charset val="238"/>
      </rPr>
      <t>, 753 01 Hranice</t>
    </r>
  </si>
  <si>
    <r>
      <rPr>
        <b/>
        <sz val="9"/>
        <color rgb="FF00B050"/>
        <rFont val="Arial"/>
        <family val="2"/>
        <charset val="238"/>
      </rPr>
      <t>Změna v sídle PO, dle Rejstříku škol Zastupitelstvo 14.2.2022 -</t>
    </r>
    <r>
      <rPr>
        <sz val="9"/>
        <color rgb="FF00B050"/>
        <rFont val="Arial"/>
        <family val="2"/>
        <charset val="238"/>
      </rPr>
      <t>původní adresa Studentská 1095, 753 01 Hranice - nové sídlo: 7753 01 Hranice, Hranice I-Město, Studentská 1095</t>
    </r>
  </si>
  <si>
    <r>
      <rPr>
        <b/>
        <sz val="9"/>
        <color rgb="FF00B050"/>
        <rFont val="Arial"/>
        <family val="2"/>
        <charset val="238"/>
      </rPr>
      <t>Změna v sídle PO, dle Rejstříku škol Zastupitelstvo 14.2.2022 -</t>
    </r>
    <r>
      <rPr>
        <sz val="9"/>
        <color rgb="FF00B050"/>
        <rFont val="Arial"/>
        <family val="2"/>
        <charset val="238"/>
      </rPr>
      <t>původní adresa Malá Dlážka 4, 750 05 Přerov - nové sídlo: 750 02 Přerov, Přerov I-Město, Malá Dlážka 589/4</t>
    </r>
  </si>
  <si>
    <r>
      <rPr>
        <b/>
        <sz val="9"/>
        <color rgb="FF00B050"/>
        <rFont val="Arial"/>
        <family val="2"/>
        <charset val="238"/>
      </rPr>
      <t>Změna v sídle PO, dle Rejstříku škol Zastupitelstvo 14.2.2022 -</t>
    </r>
    <r>
      <rPr>
        <sz val="9"/>
        <color rgb="FF00B050"/>
        <rFont val="Arial"/>
        <family val="2"/>
        <charset val="238"/>
      </rPr>
      <t>původní adresa nám. Spojenců 17, 796 01 Prostějov- nové sídlo: 796 01 Prostějov, nám. Spojenců 2555/17</t>
    </r>
  </si>
  <si>
    <r>
      <t xml:space="preserve">Změna v adrese (doplnění pop. č.)nabyla platnosti a účinnosti dnem jeho schválení Zastupitelstvem Olomouckého kraje tj. 21.6.2021. </t>
    </r>
    <r>
      <rPr>
        <sz val="8"/>
        <color rgb="FF00B050"/>
        <rFont val="Arial"/>
        <family val="2"/>
        <charset val="238"/>
      </rPr>
      <t>Změna v sídle PO, dle Rejstříku škol Zastupitelstvo 14.2.2022 -původní adresa Dukelská 1240/27, 790 01 Jeseník nové sídlo: 790 01 Jeseník, Dukelská 1240/27</t>
    </r>
  </si>
  <si>
    <r>
      <t xml:space="preserve">Změna názvu ze Střední zdravotnická škola, Šumperk, Kladská 2 na Střední zdravotnická škola a Vyšší odborná škola zdravotnická, Šumperk, příspěvková organizace, a to od  </t>
    </r>
    <r>
      <rPr>
        <b/>
        <sz val="8"/>
        <color rgb="FFFF0000"/>
        <rFont val="Arial"/>
        <family val="2"/>
        <charset val="238"/>
      </rPr>
      <t xml:space="preserve"> 1. 9. 2022. </t>
    </r>
    <r>
      <rPr>
        <b/>
        <sz val="8"/>
        <color rgb="FF00B050"/>
        <rFont val="Arial"/>
        <family val="2"/>
        <charset val="238"/>
      </rPr>
      <t>Změna v sídle PO, dle Rejstříku škol Zastupitelstvo 14.2.2022 -původní adresa Kladská 2, 787 01 Šumperk - nové sídlo: 7787 01 Šumperk, Kladská 234/2</t>
    </r>
  </si>
  <si>
    <r>
      <rPr>
        <b/>
        <sz val="9"/>
        <color rgb="FF00B050"/>
        <rFont val="Arial"/>
        <family val="2"/>
        <charset val="238"/>
      </rPr>
      <t>Změna v sídle PO, dle Rejstříku škol Zastupitelstvo 14.2.2022 -</t>
    </r>
    <r>
      <rPr>
        <sz val="9"/>
        <color rgb="FF00B050"/>
        <rFont val="Arial"/>
        <family val="2"/>
        <charset val="238"/>
      </rPr>
      <t>původní adresa nám. Vodní 27, 789 85 Mohelnice  - nové sídlo: 789 85 Mohelnice, Vodní 248/27</t>
    </r>
  </si>
  <si>
    <r>
      <t>Kontrola provedena na ZL k 23.11.2021 (původní název Odborné učiliště a Praktická škola, Lipová - lázně 458).</t>
    </r>
    <r>
      <rPr>
        <sz val="8"/>
        <color rgb="FF00B050"/>
        <rFont val="Arial"/>
        <family val="2"/>
        <charset val="238"/>
      </rPr>
      <t>Změna v sídle PO, dle Rejstříku škol Zastupitelstvo 14.2.2022 -původní adresa nám. 790 61 Lipová - lázně 458  - nové sídlo: 790 61 Lipová – lázně, č. p. 458</t>
    </r>
  </si>
  <si>
    <t>Vypracoval:</t>
  </si>
  <si>
    <r>
      <t xml:space="preserve">  031X </t>
    </r>
    <r>
      <rPr>
        <vertAlign val="superscript"/>
        <sz val="10"/>
        <rFont val="Arial"/>
        <family val="2"/>
        <charset val="238"/>
      </rPr>
      <t>)2,3</t>
    </r>
  </si>
  <si>
    <r>
      <t>030X)</t>
    </r>
    <r>
      <rPr>
        <vertAlign val="superscript"/>
        <sz val="8"/>
        <rFont val="Arial"/>
        <family val="2"/>
        <charset val="238"/>
      </rPr>
      <t>2,3</t>
    </r>
  </si>
  <si>
    <r>
      <t>000X</t>
    </r>
    <r>
      <rPr>
        <vertAlign val="superscript"/>
        <sz val="8"/>
        <rFont val="Arial"/>
        <family val="2"/>
        <charset val="238"/>
      </rPr>
      <t>)2,3</t>
    </r>
  </si>
  <si>
    <r>
      <t>031X</t>
    </r>
    <r>
      <rPr>
        <vertAlign val="superscript"/>
        <sz val="8"/>
        <rFont val="Arial"/>
        <family val="2"/>
        <charset val="238"/>
      </rPr>
      <t>)2,3</t>
    </r>
  </si>
  <si>
    <r>
      <t>001X</t>
    </r>
    <r>
      <rPr>
        <vertAlign val="superscript"/>
        <sz val="10"/>
        <rFont val="Arial"/>
        <family val="2"/>
        <charset val="238"/>
      </rPr>
      <t>)</t>
    </r>
    <r>
      <rPr>
        <vertAlign val="superscript"/>
        <sz val="8"/>
        <rFont val="Arial"/>
        <family val="2"/>
        <charset val="238"/>
      </rPr>
      <t>2,3</t>
    </r>
  </si>
  <si>
    <t>příspěvek na provoz - plyn</t>
  </si>
  <si>
    <t>00311</t>
  </si>
  <si>
    <t>příspěvek na provoz - elektrická energie</t>
  </si>
  <si>
    <t>00312</t>
  </si>
  <si>
    <t>Závazný ukazatel limit spotřeby plynu</t>
  </si>
  <si>
    <t>06XX</t>
  </si>
  <si>
    <t>03XX</t>
  </si>
  <si>
    <t>04XX</t>
  </si>
  <si>
    <t>07XX</t>
  </si>
  <si>
    <t>08XX</t>
  </si>
  <si>
    <r>
      <t>nemovitého majetku do 200 tis. Kč</t>
    </r>
    <r>
      <rPr>
        <sz val="10"/>
        <rFont val="Arial CE"/>
        <charset val="238"/>
      </rPr>
      <t xml:space="preserve"> </t>
    </r>
    <r>
      <rPr>
        <vertAlign val="superscript"/>
        <sz val="10"/>
        <rFont val="Arial CE"/>
        <charset val="238"/>
      </rPr>
      <t>)1</t>
    </r>
  </si>
  <si>
    <r>
      <t>nemovitého majetku nad 200 tis. Kč</t>
    </r>
    <r>
      <rPr>
        <vertAlign val="superscript"/>
        <sz val="10"/>
        <rFont val="Arial CE"/>
        <charset val="238"/>
      </rPr>
      <t xml:space="preserve"> )2</t>
    </r>
  </si>
  <si>
    <r>
      <t xml:space="preserve">nemovitého majteku nad 500 tis.Kč </t>
    </r>
    <r>
      <rPr>
        <vertAlign val="superscript"/>
        <sz val="10"/>
        <rFont val="Arial CE"/>
        <charset val="238"/>
      </rPr>
      <t>)3</t>
    </r>
  </si>
  <si>
    <r>
      <t xml:space="preserve">  030X</t>
    </r>
    <r>
      <rPr>
        <vertAlign val="superscript"/>
        <sz val="10"/>
        <color theme="1"/>
        <rFont val="Arial"/>
        <family val="2"/>
        <charset val="238"/>
      </rPr>
      <t>)2,3</t>
    </r>
  </si>
  <si>
    <t>Po vybrání příslušného ORG (čtyřmístné číslo) ze seznamu budou údaje "Oblast poskytování služeb", "Název příspěvkové organizace", "Sídlo - adresa" a "IČ" automaticky vygenerovány.  V případě, že došlo ke změně názvu PO, adresy a tato skutečnost nebyla promítnuta do databáze PO je možno tuto skutečnost uvést  pod hlavičkou PO (viz Pozn.).Tyto údaje budou dále přeneseny do následujících tabulek v rámci poznámky.</t>
  </si>
  <si>
    <t>Výhled na rok 2026</t>
  </si>
  <si>
    <t>Návrh střednědobého výhledu na rok 2026</t>
  </si>
  <si>
    <t>Tabulka č.1 - Hlavní činnost</t>
  </si>
  <si>
    <t>Tabulka č.2 - Doplňková činnost</t>
  </si>
  <si>
    <t>Tabulka č.3 -  Rekapitulace</t>
  </si>
  <si>
    <t>Po vybrání příslušného ORG (čtyřmístné číslo) ze seznamu budou údaje "Oblast poskytování služeb", "Název příspěvkové organizace", "Sídlo - adresa" a "IČ" automaticky vygenerovány. Identifikačních údaje /název zařízení, adresa, IČ atd. / budou automaticky přeneseny do navazujících tabulek. Tyto údaje jsou doplněny ekonomickým odborem.</t>
  </si>
  <si>
    <t>V případě, že došlo ke změně názvu PO, adresy a tato skutečnost nebyla promítnuta do databáze PO je možno tuto skutečnost uvést  pod hlavičkou PO (viz Pozn.). Tento údaj bude následně přenesen i do navazujících tabulek v rámci poznámky.</t>
  </si>
  <si>
    <t>Úvodní list</t>
  </si>
  <si>
    <t>Ostatní tabulky - Hlavní činnost, Doplňková činnost</t>
  </si>
  <si>
    <r>
      <t xml:space="preserve">Pöttingova </t>
    </r>
    <r>
      <rPr>
        <sz val="10"/>
        <color rgb="FF00B050"/>
        <rFont val="Arial"/>
        <family val="2"/>
        <charset val="238"/>
      </rPr>
      <t>624/</t>
    </r>
    <r>
      <rPr>
        <sz val="10"/>
        <color theme="1"/>
        <rFont val="Arial"/>
        <family val="2"/>
        <charset val="238"/>
      </rPr>
      <t>2, 77</t>
    </r>
    <r>
      <rPr>
        <sz val="10"/>
        <color rgb="FF7030A0"/>
        <rFont val="Arial"/>
        <family val="2"/>
        <charset val="238"/>
      </rPr>
      <t>9</t>
    </r>
    <r>
      <rPr>
        <sz val="10"/>
        <color theme="1"/>
        <rFont val="Arial"/>
        <family val="2"/>
        <charset val="238"/>
      </rPr>
      <t xml:space="preserve"> 00 Olomouc</t>
    </r>
  </si>
  <si>
    <r>
      <rPr>
        <b/>
        <sz val="9"/>
        <color rgb="FF00B050"/>
        <rFont val="Arial"/>
        <family val="2"/>
        <charset val="238"/>
      </rPr>
      <t>Změna v sídle PO, dle Rejstříku škol Zastupitelstvo 14.2.2022 -</t>
    </r>
    <r>
      <rPr>
        <sz val="9"/>
        <color rgb="FF00B050"/>
        <rFont val="Arial"/>
        <family val="2"/>
        <charset val="238"/>
      </rPr>
      <t xml:space="preserve">původní adresa Pöttingova 2, 771 00 Olomouc  - nové sídlo: 779 00 Olomouc, Pöttingova 624/2. </t>
    </r>
    <r>
      <rPr>
        <sz val="9"/>
        <color rgb="FF7030A0"/>
        <rFont val="Arial"/>
        <family val="2"/>
        <charset val="238"/>
      </rPr>
      <t>Na základě upozornění PO ze dne 14.10.2022 - opravena adresa, nebylo upraveno PSČ.</t>
    </r>
  </si>
  <si>
    <t>Střední škola technická Mohelnice, 1. máje 667/2, Mohelnice 78985</t>
  </si>
  <si>
    <t>Změna ZOK 27. 6. 2022  UZ/10/46/2022. (původní název Střední škola technická a zemědělská Mohelnice)</t>
  </si>
  <si>
    <t xml:space="preserve">Pozn. :   </t>
  </si>
  <si>
    <t>Závazný ukazatel limit spotřeby tepla</t>
  </si>
  <si>
    <t>Závazný ukazatel limit spotřeby el.energie</t>
  </si>
  <si>
    <r>
      <t>nemovitého majetku do 200 tis. Kč</t>
    </r>
    <r>
      <rPr>
        <vertAlign val="superscript"/>
        <sz val="10"/>
        <color theme="1"/>
        <rFont val="Arial CE"/>
        <charset val="238"/>
      </rPr>
      <t xml:space="preserve"> )1</t>
    </r>
  </si>
  <si>
    <r>
      <t>nemovitého majetku nad 200 tis. Kč</t>
    </r>
    <r>
      <rPr>
        <strike/>
        <vertAlign val="superscript"/>
        <sz val="10"/>
        <color rgb="FFFF0000"/>
        <rFont val="Arial CE"/>
        <charset val="238"/>
      </rPr>
      <t xml:space="preserve"> </t>
    </r>
    <r>
      <rPr>
        <vertAlign val="superscript"/>
        <sz val="10"/>
        <rFont val="Arial CE"/>
        <charset val="238"/>
      </rPr>
      <t>)2</t>
    </r>
  </si>
  <si>
    <r>
      <t>nemovitého majteku nad 500 tis.Kč</t>
    </r>
    <r>
      <rPr>
        <vertAlign val="superscript"/>
        <sz val="10"/>
        <rFont val="Arial CE"/>
        <charset val="238"/>
      </rPr>
      <t xml:space="preserve"> )3</t>
    </r>
  </si>
  <si>
    <r>
      <t xml:space="preserve">000X </t>
    </r>
    <r>
      <rPr>
        <vertAlign val="superscript"/>
        <sz val="10"/>
        <rFont val="Arial"/>
        <family val="2"/>
        <charset val="238"/>
      </rPr>
      <t>)2,3</t>
    </r>
  </si>
  <si>
    <r>
      <t>001X</t>
    </r>
    <r>
      <rPr>
        <vertAlign val="superscript"/>
        <sz val="10"/>
        <rFont val="Arial"/>
        <family val="2"/>
        <charset val="238"/>
      </rPr>
      <t>)2.3</t>
    </r>
  </si>
  <si>
    <t>příspěvek na provoz -  teplo</t>
  </si>
  <si>
    <t>Závazky vůči zřizovateli / odvod z provozu /</t>
  </si>
  <si>
    <t>příspěvek na energeticky úsporná opatření</t>
  </si>
  <si>
    <t>00315</t>
  </si>
  <si>
    <r>
      <rPr>
        <vertAlign val="superscript"/>
        <sz val="8"/>
        <rFont val="Arial"/>
        <family val="2"/>
        <charset val="238"/>
      </rPr>
      <t xml:space="preserve">)1 </t>
    </r>
    <r>
      <rPr>
        <sz val="8"/>
        <rFont val="Arial"/>
        <family val="2"/>
        <charset val="238"/>
      </rPr>
      <t>Změna hranice ze 100 tis. Kč na 200 tis. Kč, použita jiř pro návrh rozpočtu 2023 a SV 2024 a 2025</t>
    </r>
  </si>
  <si>
    <r>
      <rPr>
        <vertAlign val="superscript"/>
        <sz val="8"/>
        <rFont val="Arial"/>
        <family val="2"/>
        <charset val="238"/>
      </rPr>
      <t xml:space="preserve">)2 </t>
    </r>
    <r>
      <rPr>
        <sz val="8"/>
        <rFont val="Arial"/>
        <family val="2"/>
        <charset val="238"/>
      </rPr>
      <t>Změna hranice od 100 tis do 500 tis. Kč na jednotnou hranici nad 200 tis. Kč, použita jiř pro návrh rozpočtu 2023 a SV 2024 a 2025</t>
    </r>
  </si>
  <si>
    <r>
      <rPr>
        <vertAlign val="superscript"/>
        <sz val="8"/>
        <rFont val="Arial"/>
        <family val="2"/>
        <charset val="238"/>
      </rPr>
      <t>)3</t>
    </r>
    <r>
      <rPr>
        <sz val="8"/>
        <rFont val="Arial"/>
        <family val="2"/>
        <charset val="238"/>
      </rPr>
      <t xml:space="preserve"> Kategorie opravy a udržování nemovitého majteku nad 500 tis.Kč zrušena a nahrazena jednotnou hranicí nad 200 tis. Kč, použita jiř pro návrh rozpočtu 2023 a SV 2024 a 2025</t>
    </r>
  </si>
  <si>
    <t>příspěvek na mezikrajské smlouvy na drážní dopravu</t>
  </si>
  <si>
    <t>00138</t>
  </si>
  <si>
    <t>Změna "Střední průmyslová škola elektrotechnická a Obchodní akademie Mohelnice" na "Střední průmyslovou školu elektrotechniky a informatiky Mohelnice",od 1.9.2023 -schváleno Zastupitelstvem Olomouckého kraje dne 24. 4. 2023 usnesením č. UZ/14/43/2023.</t>
  </si>
  <si>
    <r>
      <t>UR/60/46/2022 Rada 22.8.22 souhlasí s převedením Dětského centra Ostrůvek, příspěvkové organizace, z gesce odboru zdravotnictví do gesce odboru sociálních věcí od 1. 1. 2024</t>
    </r>
    <r>
      <rPr>
        <b/>
        <sz val="8"/>
        <color theme="9" tint="-0.499984740745262"/>
        <rFont val="Arial"/>
        <family val="2"/>
        <charset val="238"/>
      </rPr>
      <t>. Od 1.1,2024 rovněž změna naázvu, a to z Dětského centra Ostrůvek, p.o. na Centrum Ostrůvek, p.o.</t>
    </r>
  </si>
  <si>
    <t>Výhled na rok 2027</t>
  </si>
  <si>
    <t xml:space="preserve">Návrh rozpočtu 2025 a Střednědobého výhledu rozpočtu 2026 a 2027 </t>
  </si>
  <si>
    <t>Návrh rozpočtu 2025 a Střednědobého výhledu rozpočtu 2026 a 2027</t>
  </si>
  <si>
    <t>Návrh rozpočtu na rok 2025       (v Kč zaokrouhl. na tis. Kč)</t>
  </si>
  <si>
    <t>Návrh rozpočtu na rok 2025 a Návrh střednědobého výhledu na rok 2026 a 2027 je třeba uvést  v Kč zaokrouhlených na tis. Kč (tj. 25 325  Kč bude v návrhu rozpočtu  uvedeno jako 25 000 Kč).  V případě, že vyplňované údaje nebudou uvedeny v požadovaném zaokrouhlení, bude PO upozorněna hlášením "POZOR ÚDAJE NÁVRHU ROZPOČTU 2025 je třeba  zaokrouh. na tis. Kč".</t>
  </si>
  <si>
    <t xml:space="preserve">PO za oblast školství sestavují svůj rozpočet dle ORJ (např. ORJ 0103 Gymnázium). Prostředky z MŠMT je třeba uvést i do  návrhu rozpočtu na rok 2025 i střednědobého výhledu. Při plánování rozpočtu 2025, střednědobého výhledu uvádějte dotaci z MŠMT, a to ve výnosech i nákladech. V případě, že je již známa skutečnost, která ovlivní výši příspěvku, je třeba ji zapracovat do návrhu rozpočtu, popř. střednědobého výhledu na rok 2026 a 2027 (např. zrušení části PO atd. ...)..Do roku 2025, popř. střednědobého výhledu  uvádějte pouze pravidelně se opakující účelové dotace z MŠMT (např. asistenti pro žáky ze sociálně znevýhodněného prostředí, atd.). </t>
  </si>
  <si>
    <t>Doplňkovou činnost je třeba rozpočtovat na jednotlivé druhy doplňkové činnosti, tak jak jsou uvedeny ve zřizovací listině příspěvkové organizace, a to pouze v případě kdy PO uvedenou doplňkovou činnost provozuje, popř. plánuje provozovat v roce 2025. Pokud schválená DČ nebude v následujících letech provozována, do dokumentů ji nevyplňujte.</t>
  </si>
  <si>
    <t>Rozpis schváleného rozpočtu 2024 /v Kč zaokrouhl. na tis. Kč/</t>
  </si>
  <si>
    <t xml:space="preserve">PO ze sociální oblasti sestavují svůj rozpočet dle jednotlivých poskytovaných služeb (např. pro domovy se zvláštním režimem, domovy pro seniory,  atd.). Při sestavování Návrhu  rozpočtu 2025, střednědobého výhledu uvádějte dotaci z MPSV ve výši roku 2024, a to ve výnosech i nákladech. V případě, že je již známa skutečnost, která ovlivní výši příspěvku, je třeba ji zapracovat do návrhu rozpočtu, popř. střednědobého výhledu na rok 2026 a 2027 (např. ukončení sociální služby, snížení kapacity  atd. ...)..
</t>
  </si>
  <si>
    <t>VPO předem doplní název PO, ORG PO, skutečnost 2019 (hlavní, doplňková činnost), skutečnost 2020 (hlavní, doplňková činnost), rozpis schváleného příspěvku 2023, dříve rozpis SR 2023 (hlavní, doplňková činnost).</t>
  </si>
  <si>
    <t>Návrh 2025</t>
  </si>
  <si>
    <t xml:space="preserve"> - od 1. 1. 2023 - nově zřizovatelem poskytován UZ  311 Příspěvek na provoz - plyn , UZ 312 -příspěvek na provoz - elektrická energie
</t>
  </si>
  <si>
    <t xml:space="preserve"> - od 1. 1. 2024 - nově zřizovatelem poskytován UZ  314 - Příspěvek na provoz - teplo</t>
  </si>
  <si>
    <t xml:space="preserve"> - od 1. 1. 2023 -nové závazné ukazatele, a to závazný ukazatel limit spotřeby plynu a závazný ukazatel limit spotřeby el.energie</t>
  </si>
  <si>
    <t xml:space="preserve"> - od 1. 1. 2024-nový závazný ukazatele, a to závazný ukazatel limit spotřeby tepla</t>
  </si>
  <si>
    <t xml:space="preserve"> - v roce 2023 v návaznosti na rozhodnutí vedení OK použit, v rámci energeticky úsporných opatření příspěvkovým organizacím, nový účelový příspěvek, a to UZ 315 Příspěvek na energeticky úsporná opatření.</t>
  </si>
  <si>
    <t xml:space="preserve"> -  změna kategorií v oblasti položky 511 (viz směrnice OK č.8/2021 upravující vztahy Olomouckého kraje a zřizovaných příspěvkových organizací a vybrané povinnosti ředitelů příspěvkových organizací). Účinnost směrnice od 1.3.2022.</t>
  </si>
  <si>
    <t>MŠMT (přímé náklady na vzdělávání)</t>
  </si>
  <si>
    <t xml:space="preserve">příspěvek na provoz - účelově určený (zákon č.108/2006 Sb., o sociálních službách) </t>
  </si>
  <si>
    <t>příspěvek na provoz - účelově určený (zákon č.108/2006 Sb., o sociálních službách)</t>
  </si>
  <si>
    <r>
      <t xml:space="preserve">Údaje opraveny k 10.10.2022 (poslední změna Zastup. 27.6.2022), </t>
    </r>
    <r>
      <rPr>
        <b/>
        <sz val="8"/>
        <color rgb="FF7030A0"/>
        <rFont val="Arial"/>
        <family val="2"/>
        <charset val="238"/>
      </rPr>
      <t xml:space="preserve">změna na základě upozornění PO 14.10.22, </t>
    </r>
    <r>
      <rPr>
        <b/>
        <sz val="8"/>
        <color theme="8" tint="-0.249977111117893"/>
        <rFont val="Arial"/>
        <family val="2"/>
        <charset val="238"/>
      </rPr>
      <t>změna SPŠE a OA Mohelnice na Střední průmyslovou školu elektrotechniky a informatiky Mohelnice,od 1.9.2023,</t>
    </r>
    <r>
      <rPr>
        <b/>
        <sz val="8"/>
        <color rgb="FF7030A0"/>
        <rFont val="Arial"/>
        <family val="2"/>
        <charset val="238"/>
      </rPr>
      <t xml:space="preserve"> </t>
    </r>
    <r>
      <rPr>
        <b/>
        <sz val="8"/>
        <color theme="9"/>
        <rFont val="Arial"/>
        <family val="2"/>
        <charset val="238"/>
      </rPr>
      <t>změna Ostrůvek od 1.1,2024 (oblast sociální).</t>
    </r>
    <r>
      <rPr>
        <b/>
        <sz val="8"/>
        <color theme="6" tint="-0.249977111117893"/>
        <rFont val="Arial"/>
        <family val="2"/>
        <charset val="238"/>
      </rPr>
      <t xml:space="preserve">Změna názvu PO od 1.9.2024 Střední škola grafiky a médií Olomouc, Střední novosadská 87/53 (UZ /19/49/2024 ze dne 29.4.2024)-původní název Střední škola polygrafická, Olomouc, Střední novosadská 87/53. </t>
    </r>
    <r>
      <rPr>
        <b/>
        <sz val="8"/>
        <color theme="3" tint="0.39997558519241921"/>
        <rFont val="Arial"/>
        <family val="2"/>
        <charset val="238"/>
      </rPr>
      <t xml:space="preserve"> Změna názvu PO od 1.9.2024  Střední škola technických profesí Olomouc, Kosinova 4 (UZ /19/49/2024 ze dne 29.4.2024) - původní název Střední škola technická  a obchodní, Olomouc, Kosinova 4</t>
    </r>
  </si>
  <si>
    <t xml:space="preserve">Střední průmyslová škola elektrotechniky a informatiky Mohelnice </t>
  </si>
  <si>
    <r>
      <t xml:space="preserve">Střední škola polygrafická, Olomouc, Střední novosadská 87/53 </t>
    </r>
    <r>
      <rPr>
        <sz val="9"/>
        <color rgb="FFFF0000"/>
        <rFont val="Arial"/>
        <family val="2"/>
        <charset val="238"/>
      </rPr>
      <t>(od 1.9.2024 změna názvu Střední škola grafiky a médií Olomouc, Střední novosadská 87/53)</t>
    </r>
  </si>
  <si>
    <r>
      <rPr>
        <b/>
        <sz val="9"/>
        <color rgb="FF00B050"/>
        <rFont val="Arial"/>
        <family val="2"/>
        <charset val="238"/>
      </rPr>
      <t>Změna v sídle PO, dle Rejstříku škol Zastupitelstvo 14.2.2022 -</t>
    </r>
    <r>
      <rPr>
        <sz val="9"/>
        <color rgb="FF00B050"/>
        <rFont val="Arial"/>
        <family val="2"/>
        <charset val="238"/>
      </rPr>
      <t xml:space="preserve">původní adresa Střední novosadská 87/53, 779 00 Olomouc - nové sídlo:779 00 Olomouc, Nové Sady, Střední novosadská 87/53. </t>
    </r>
    <r>
      <rPr>
        <sz val="9"/>
        <color rgb="FFFF0000"/>
        <rFont val="Arial"/>
        <family val="2"/>
        <charset val="238"/>
      </rPr>
      <t>Změna názvu PO od 1.9.2024 Střední škola grafiky a médií Olomouc, Střední novosadská 87/53 (UZ /19/49/2024 ze dne 29.4.2024)-původní název</t>
    </r>
    <r>
      <rPr>
        <sz val="9"/>
        <color rgb="FF00B050"/>
        <rFont val="Arial"/>
        <family val="2"/>
        <charset val="238"/>
      </rPr>
      <t xml:space="preserve"> </t>
    </r>
    <r>
      <rPr>
        <sz val="9"/>
        <color rgb="FFFF0000"/>
        <rFont val="Arial"/>
        <family val="2"/>
        <charset val="238"/>
      </rPr>
      <t>Střední škola polygrafická, Olomouc, Střední novosadská 87/53</t>
    </r>
  </si>
  <si>
    <r>
      <t>Střední škola technická  a obchodní, Olomouc, Kosinova 4</t>
    </r>
    <r>
      <rPr>
        <sz val="9"/>
        <color rgb="FFFF0000"/>
        <rFont val="Arial"/>
        <family val="2"/>
        <charset val="238"/>
      </rPr>
      <t xml:space="preserve"> (od 1.9.2024 změna názvu Střední škola technických profesí Olomouc, Kosinova 4)</t>
    </r>
  </si>
  <si>
    <r>
      <rPr>
        <b/>
        <sz val="9"/>
        <color rgb="FF00B050"/>
        <rFont val="Arial"/>
        <family val="2"/>
        <charset val="238"/>
      </rPr>
      <t>Změna v sídle PO, dle Rejstříku škol Zastupitelstvo 14.2.2022 -</t>
    </r>
    <r>
      <rPr>
        <sz val="9"/>
        <color rgb="FF00B050"/>
        <rFont val="Arial"/>
        <family val="2"/>
        <charset val="238"/>
      </rPr>
      <t xml:space="preserve">původní adresa Kosinova 4, 752 01 Olomouc- nové sídlo:779 00 Olomouc, Kosinova 872/4. </t>
    </r>
    <r>
      <rPr>
        <sz val="9"/>
        <color rgb="FFFF0000"/>
        <rFont val="Arial"/>
        <family val="2"/>
        <charset val="238"/>
      </rPr>
      <t>Změna názvu PO od 1.9.2024  Střední škola technických profesí Olomouc, Kosinova 4 (UZ /19/49/2024 ze dne 29.4.2024)</t>
    </r>
    <r>
      <rPr>
        <sz val="9"/>
        <color rgb="FF00B050"/>
        <rFont val="Arial"/>
        <family val="2"/>
        <charset val="238"/>
      </rPr>
      <t xml:space="preserve"> - </t>
    </r>
    <r>
      <rPr>
        <sz val="9"/>
        <color rgb="FFFF0000"/>
        <rFont val="Arial"/>
        <family val="2"/>
        <charset val="238"/>
      </rPr>
      <t>původní název Střední škola technická  a obchodní, Olomouc, Kosinova 4</t>
    </r>
  </si>
  <si>
    <t xml:space="preserve">Centrum Ostrůvek, příspěvková organizace </t>
  </si>
  <si>
    <t>Oblast zdravotnictví (od 1.1.2024 oblast sociální)</t>
  </si>
  <si>
    <t>meziroční srovnání
+ nárůst
- pokles     (Návrh 2025 a rozpis 2024</t>
  </si>
  <si>
    <t>Návrh střednědobého výhledu na rok 2027</t>
  </si>
  <si>
    <t>meziroční srovnání
+ nárůst
- pokles     (Návrh 2025 a rozpis SR 2024(</t>
  </si>
  <si>
    <t>meziroční srovnání
+ nárůst
- pokles     (Návrh 2025 a rozpis SR 2024)</t>
  </si>
  <si>
    <t>PO doplní Návrh rozpočtu na rok 2025 a Návrh střednědobého výhledu na rok 2026 a 2027.  V případě sestavování střednědobého výhledu na rok 2026 a 2027  ze strany PO jsou vyplňovány pouze vybrané položky.</t>
  </si>
  <si>
    <t>)1 Změna hranice ze 100 tis. Kč na 200 tis. Kč, použita jiř pro návrh rozpočtu 2023 a SV 2024 a 2025</t>
  </si>
  <si>
    <t>)2 Změna hranice od 100 tis do 500 tis. Kč na jednotnou hranici nad 200 tis. Kč, použita jiř pro návrh rozpočtu 2023 a SV 2024 a 2025</t>
  </si>
  <si>
    <t>)3 Kategorie opravy a udržování nemovitého majteku nad 500 tis.Kč zrušena a nahrazena jednotnou hranicí nad 200 tis. Kč, použita jiř pro návrh rozpočtu 2023 a SV 2024 a 2025</t>
  </si>
  <si>
    <t>00314</t>
  </si>
  <si>
    <t>Závazky vůči zřizovateli / ostatní odvody  z FI</t>
  </si>
  <si>
    <t>Závazky vůči zřizovateli / ostatní odvody  z FI /</t>
  </si>
  <si>
    <t>využití volného času - domy dětí a mládeže</t>
  </si>
  <si>
    <t/>
  </si>
  <si>
    <t>111</t>
  </si>
  <si>
    <t>,</t>
  </si>
  <si>
    <t>pronájem nemovitého majetku</t>
  </si>
  <si>
    <t>Gabriela Konečná</t>
  </si>
  <si>
    <t>Mgr.Dagmar Smitalová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</si>
</sst>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7" x14ac:knownFonts="1">
    <font>
      <sz val="11"/>
      <color theme="1"/>
      <name val="Calibri"/>
      <family val="2"/>
      <charset val="238"/>
      <scheme val="minor"/>
    </font>
    <font>
      <sz val="11"/>
      <color theme="1"/>
      <name val="Arial"/>
      <family val="2"/>
      <charset val="238"/>
    </font>
    <font>
      <sz val="10"/>
      <name val="Arial"/>
      <family val="2"/>
      <charset val="238"/>
    </font>
    <font>
      <b/>
      <sz val="12"/>
      <name val="Arial"/>
      <family val="2"/>
      <charset val="238"/>
    </font>
    <font>
      <b/>
      <sz val="10"/>
      <name val="Arial"/>
      <family val="2"/>
      <charset val="238"/>
    </font>
    <font>
      <b/>
      <sz val="12"/>
      <color theme="1"/>
      <name val="Arial"/>
      <family val="2"/>
      <charset val="238"/>
    </font>
    <font>
      <b/>
      <sz val="16"/>
      <color theme="1"/>
      <name val="Arial"/>
      <family val="2"/>
      <charset val="238"/>
    </font>
    <font>
      <b/>
      <sz val="11"/>
      <color theme="1"/>
      <name val="Calibri"/>
      <family val="2"/>
      <charset val="238"/>
      <scheme val="minor"/>
    </font>
    <font>
      <sz val="16"/>
      <name val="Arial"/>
      <family val="2"/>
      <charset val="238"/>
    </font>
    <font>
      <b/>
      <sz val="11"/>
      <name val="Arial"/>
      <family val="2"/>
      <charset val="238"/>
    </font>
    <font>
      <b/>
      <sz val="16"/>
      <name val="Arial"/>
      <family val="2"/>
      <charset val="238"/>
    </font>
    <font>
      <sz val="8"/>
      <name val="Arial"/>
      <family val="2"/>
      <charset val="238"/>
    </font>
    <font>
      <b/>
      <sz val="11"/>
      <color theme="1"/>
      <name val="Arial"/>
      <family val="2"/>
      <charset val="238"/>
    </font>
    <font>
      <sz val="10"/>
      <color theme="1"/>
      <name val="Arial"/>
      <family val="2"/>
      <charset val="238"/>
    </font>
    <font>
      <sz val="10"/>
      <color theme="1"/>
      <name val="Arial CE"/>
      <charset val="238"/>
    </font>
    <font>
      <sz val="10"/>
      <name val="Arial CE"/>
      <charset val="238"/>
    </font>
    <font>
      <b/>
      <sz val="8"/>
      <name val="Arial"/>
      <family val="2"/>
      <charset val="238"/>
    </font>
    <font>
      <b/>
      <sz val="14"/>
      <name val="Arial"/>
      <family val="2"/>
      <charset val="238"/>
    </font>
    <font>
      <b/>
      <sz val="26"/>
      <name val="Arial"/>
      <family val="2"/>
      <charset val="238"/>
    </font>
    <font>
      <sz val="10"/>
      <name val="Calibri"/>
      <family val="2"/>
      <charset val="238"/>
      <scheme val="minor"/>
    </font>
    <font>
      <sz val="10"/>
      <color theme="1"/>
      <name val="Calibri"/>
      <family val="2"/>
      <charset val="238"/>
      <scheme val="minor"/>
    </font>
    <font>
      <b/>
      <sz val="18"/>
      <name val="Arial"/>
      <family val="2"/>
      <charset val="238"/>
    </font>
    <font>
      <sz val="9"/>
      <name val="Arial"/>
      <family val="2"/>
      <charset val="238"/>
    </font>
    <font>
      <b/>
      <sz val="14"/>
      <color theme="1"/>
      <name val="Calibri"/>
      <family val="2"/>
      <charset val="238"/>
      <scheme val="minor"/>
    </font>
    <font>
      <sz val="11"/>
      <color rgb="FF0070C0"/>
      <name val="Calibri"/>
      <family val="2"/>
      <charset val="238"/>
      <scheme val="minor"/>
    </font>
    <font>
      <b/>
      <sz val="14"/>
      <color rgb="FF0070C0"/>
      <name val="Calibri"/>
      <family val="2"/>
      <charset val="238"/>
      <scheme val="minor"/>
    </font>
    <font>
      <b/>
      <sz val="24"/>
      <name val="Arial"/>
      <family val="2"/>
      <charset val="238"/>
    </font>
    <font>
      <sz val="11"/>
      <name val="Arial"/>
      <family val="2"/>
      <charset val="238"/>
    </font>
    <font>
      <sz val="11"/>
      <color theme="1"/>
      <name val="Calibri"/>
      <family val="2"/>
      <charset val="238"/>
    </font>
    <font>
      <b/>
      <sz val="7"/>
      <name val="Arial"/>
      <family val="2"/>
      <charset val="238"/>
    </font>
    <font>
      <b/>
      <sz val="10"/>
      <color theme="1"/>
      <name val="Calibri"/>
      <family val="2"/>
      <charset val="238"/>
      <scheme val="minor"/>
    </font>
    <font>
      <sz val="11"/>
      <name val="Calibri"/>
      <family val="2"/>
      <charset val="238"/>
      <scheme val="minor"/>
    </font>
    <font>
      <b/>
      <sz val="6"/>
      <name val="Arial"/>
      <family val="2"/>
      <charset val="238"/>
    </font>
    <font>
      <sz val="10"/>
      <color rgb="FFFF0000"/>
      <name val="Arial"/>
      <family val="2"/>
      <charset val="238"/>
    </font>
    <font>
      <sz val="12"/>
      <color theme="1"/>
      <name val="Calibri"/>
      <family val="2"/>
      <charset val="238"/>
      <scheme val="minor"/>
    </font>
    <font>
      <b/>
      <sz val="16"/>
      <color theme="1"/>
      <name val="Calibri"/>
      <family val="2"/>
      <charset val="238"/>
      <scheme val="minor"/>
    </font>
    <font>
      <b/>
      <sz val="12"/>
      <color theme="1"/>
      <name val="Calibri"/>
      <family val="2"/>
      <charset val="238"/>
      <scheme val="minor"/>
    </font>
    <font>
      <b/>
      <sz val="10"/>
      <name val="Calibri"/>
      <family val="2"/>
      <charset val="238"/>
      <scheme val="minor"/>
    </font>
    <font>
      <b/>
      <u/>
      <sz val="10"/>
      <name val="Calibri"/>
      <family val="2"/>
      <charset val="238"/>
      <scheme val="minor"/>
    </font>
    <font>
      <b/>
      <sz val="12"/>
      <color rgb="FFFF0000"/>
      <name val="Arial"/>
      <family val="2"/>
      <charset val="238"/>
    </font>
    <font>
      <b/>
      <sz val="11.5"/>
      <color rgb="FFFF0000"/>
      <name val="Arial"/>
      <family val="2"/>
      <charset val="238"/>
    </font>
    <font>
      <b/>
      <u/>
      <sz val="11"/>
      <name val="Calibri"/>
      <family val="2"/>
      <charset val="238"/>
      <scheme val="minor"/>
    </font>
    <font>
      <b/>
      <u/>
      <sz val="10"/>
      <name val="Arial"/>
      <family val="2"/>
      <charset val="238"/>
    </font>
    <font>
      <b/>
      <sz val="9"/>
      <name val="Arial"/>
      <family val="2"/>
      <charset val="238"/>
    </font>
    <font>
      <sz val="9"/>
      <color theme="1"/>
      <name val="Calibri"/>
      <family val="2"/>
      <charset val="238"/>
      <scheme val="minor"/>
    </font>
    <font>
      <sz val="12"/>
      <color theme="1"/>
      <name val="Arial"/>
      <family val="2"/>
      <charset val="238"/>
    </font>
    <font>
      <vertAlign val="superscript"/>
      <sz val="10"/>
      <color theme="1"/>
      <name val="Arial CE"/>
      <charset val="238"/>
    </font>
    <font>
      <vertAlign val="superscript"/>
      <sz val="10"/>
      <name val="Arial"/>
      <family val="2"/>
      <charset val="238"/>
    </font>
    <font>
      <vertAlign val="superscript"/>
      <sz val="8"/>
      <name val="Arial"/>
      <family val="2"/>
      <charset val="238"/>
    </font>
    <font>
      <sz val="11"/>
      <color theme="1"/>
      <name val="Calibri"/>
      <family val="2"/>
      <charset val="238"/>
      <scheme val="minor"/>
    </font>
    <font>
      <sz val="11"/>
      <color rgb="FFFF0000"/>
      <name val="Calibri"/>
      <family val="2"/>
      <charset val="238"/>
      <scheme val="minor"/>
    </font>
    <font>
      <sz val="12"/>
      <name val="Arial"/>
      <family val="2"/>
      <charset val="238"/>
    </font>
    <font>
      <sz val="24"/>
      <color theme="1"/>
      <name val="Calibri"/>
      <family val="2"/>
      <charset val="238"/>
      <scheme val="minor"/>
    </font>
    <font>
      <b/>
      <sz val="14"/>
      <color indexed="8"/>
      <name val="Arial"/>
      <family val="2"/>
      <charset val="238"/>
    </font>
    <font>
      <b/>
      <i/>
      <sz val="16"/>
      <color indexed="8"/>
      <name val="Arial"/>
      <family val="2"/>
      <charset val="238"/>
    </font>
    <font>
      <sz val="11"/>
      <color theme="1"/>
      <name val="Arial"/>
      <family val="2"/>
      <charset val="238"/>
    </font>
    <font>
      <sz val="18"/>
      <color theme="1"/>
      <name val="Arial"/>
      <family val="2"/>
      <charset val="238"/>
    </font>
    <font>
      <sz val="8"/>
      <color rgb="FFFF0000"/>
      <name val="Arial"/>
      <family val="2"/>
      <charset val="238"/>
    </font>
    <font>
      <sz val="9"/>
      <color rgb="FFFF0000"/>
      <name val="Arial"/>
      <family val="2"/>
      <charset val="238"/>
    </font>
    <font>
      <sz val="12"/>
      <color rgb="FFFF0000"/>
      <name val="Arial"/>
      <family val="2"/>
      <charset val="238"/>
    </font>
    <font>
      <sz val="9"/>
      <color theme="1"/>
      <name val="Arial"/>
      <family val="2"/>
      <charset val="238"/>
    </font>
    <font>
      <sz val="9"/>
      <color rgb="FFFF0000"/>
      <name val="Calibri"/>
      <family val="2"/>
      <charset val="238"/>
      <scheme val="minor"/>
    </font>
    <font>
      <sz val="9"/>
      <color theme="3"/>
      <name val="Arial"/>
      <family val="2"/>
      <charset val="238"/>
    </font>
    <font>
      <sz val="9"/>
      <color rgb="FF00B050"/>
      <name val="Arial"/>
      <family val="2"/>
      <charset val="238"/>
    </font>
    <font>
      <b/>
      <sz val="9"/>
      <color rgb="FF00B050"/>
      <name val="Arial"/>
      <family val="2"/>
      <charset val="238"/>
    </font>
    <font>
      <sz val="11"/>
      <color rgb="FF00B050"/>
      <name val="Arial"/>
      <family val="2"/>
      <charset val="238"/>
    </font>
    <font>
      <sz val="10"/>
      <color rgb="FF00B050"/>
      <name val="Arial"/>
      <family val="2"/>
      <charset val="238"/>
    </font>
    <font>
      <b/>
      <sz val="9"/>
      <color theme="3"/>
      <name val="Arial"/>
      <family val="2"/>
      <charset val="238"/>
    </font>
    <font>
      <b/>
      <sz val="8"/>
      <color rgb="FFFF0000"/>
      <name val="Arial"/>
      <family val="2"/>
      <charset val="238"/>
    </font>
    <font>
      <b/>
      <sz val="8"/>
      <color rgb="FF00B050"/>
      <name val="Arial"/>
      <family val="2"/>
      <charset val="238"/>
    </font>
    <font>
      <sz val="8"/>
      <color rgb="FFFF0000"/>
      <name val="Calibri"/>
      <family val="2"/>
      <charset val="238"/>
      <scheme val="minor"/>
    </font>
    <font>
      <sz val="8"/>
      <color rgb="FF00B050"/>
      <name val="Arial"/>
      <family val="2"/>
      <charset val="238"/>
    </font>
    <font>
      <b/>
      <sz val="10"/>
      <color rgb="FF7030A0"/>
      <name val="Arial"/>
      <family val="2"/>
      <charset val="238"/>
    </font>
    <font>
      <b/>
      <sz val="9"/>
      <color rgb="FF7030A0"/>
      <name val="Arial"/>
      <family val="2"/>
      <charset val="238"/>
    </font>
    <font>
      <b/>
      <sz val="10"/>
      <color theme="9"/>
      <name val="Arial"/>
      <family val="2"/>
      <charset val="238"/>
    </font>
    <font>
      <sz val="11"/>
      <color theme="7"/>
      <name val="Arial"/>
      <family val="2"/>
      <charset val="238"/>
    </font>
    <font>
      <sz val="10"/>
      <color theme="7"/>
      <name val="Arial"/>
      <family val="2"/>
      <charset val="238"/>
    </font>
    <font>
      <b/>
      <sz val="8"/>
      <color rgb="FF7030A0"/>
      <name val="Arial"/>
      <family val="2"/>
      <charset val="238"/>
    </font>
    <font>
      <sz val="11"/>
      <color rgb="FF0070C0"/>
      <name val="Arial"/>
      <family val="2"/>
      <charset val="238"/>
    </font>
    <font>
      <sz val="10"/>
      <color rgb="FF0070C0"/>
      <name val="Arial"/>
      <family val="2"/>
      <charset val="238"/>
    </font>
    <font>
      <sz val="9"/>
      <color rgb="FF0070C0"/>
      <name val="Arial"/>
      <family val="2"/>
      <charset val="238"/>
    </font>
    <font>
      <b/>
      <sz val="9"/>
      <color rgb="FF0070C0"/>
      <name val="Arial"/>
      <family val="2"/>
      <charset val="238"/>
    </font>
    <font>
      <strike/>
      <sz val="10"/>
      <color rgb="FFFF0000"/>
      <name val="Arial"/>
      <family val="2"/>
      <charset val="238"/>
    </font>
    <font>
      <vertAlign val="superscript"/>
      <sz val="10"/>
      <name val="Arial CE"/>
      <charset val="238"/>
    </font>
    <font>
      <strike/>
      <vertAlign val="superscript"/>
      <sz val="10"/>
      <color rgb="FFFF0000"/>
      <name val="Arial CE"/>
      <charset val="238"/>
    </font>
    <font>
      <vertAlign val="superscript"/>
      <sz val="10"/>
      <color theme="1"/>
      <name val="Arial"/>
      <family val="2"/>
      <charset val="238"/>
    </font>
    <font>
      <sz val="12"/>
      <color indexed="8"/>
      <name val="Arial"/>
      <family val="2"/>
      <charset val="238"/>
    </font>
    <font>
      <sz val="11"/>
      <color indexed="8"/>
      <name val="Arial"/>
      <family val="2"/>
      <charset val="238"/>
    </font>
    <font>
      <sz val="10"/>
      <name val="Calibri"/>
      <family val="2"/>
      <charset val="238"/>
    </font>
    <font>
      <sz val="10"/>
      <color rgb="FF7030A0"/>
      <name val="Arial"/>
      <family val="2"/>
      <charset val="238"/>
    </font>
    <font>
      <sz val="9"/>
      <color rgb="FF7030A0"/>
      <name val="Arial"/>
      <family val="2"/>
      <charset val="238"/>
    </font>
    <font>
      <b/>
      <sz val="8"/>
      <color theme="9"/>
      <name val="Arial"/>
      <family val="2"/>
      <charset val="238"/>
    </font>
    <font>
      <sz val="10"/>
      <color theme="9"/>
      <name val="Arial"/>
      <family val="2"/>
      <charset val="238"/>
    </font>
    <font>
      <b/>
      <sz val="9"/>
      <color rgb="FFFF0000"/>
      <name val="Calibri"/>
      <family val="2"/>
      <charset val="238"/>
      <scheme val="minor"/>
    </font>
    <font>
      <b/>
      <sz val="10"/>
      <color rgb="FFFF0000"/>
      <name val="Arial"/>
      <family val="2"/>
      <charset val="238"/>
    </font>
    <font>
      <b/>
      <sz val="8"/>
      <color rgb="FFFF0000"/>
      <name val="Calibri"/>
      <family val="2"/>
      <charset val="238"/>
      <scheme val="minor"/>
    </font>
    <font>
      <b/>
      <sz val="8"/>
      <color theme="8" tint="-0.249977111117893"/>
      <name val="Arial"/>
      <family val="2"/>
      <charset val="238"/>
    </font>
    <font>
      <sz val="9"/>
      <color theme="8" tint="-0.499984740745262"/>
      <name val="Arial"/>
      <family val="2"/>
      <charset val="238"/>
    </font>
    <font>
      <b/>
      <sz val="8"/>
      <color theme="8" tint="-0.499984740745262"/>
      <name val="Arial"/>
      <family val="2"/>
      <charset val="238"/>
    </font>
    <font>
      <sz val="8"/>
      <color theme="8" tint="-0.499984740745262"/>
      <name val="Arial"/>
      <family val="2"/>
      <charset val="238"/>
    </font>
    <font>
      <b/>
      <sz val="8"/>
      <color theme="9" tint="-0.499984740745262"/>
      <name val="Arial"/>
      <family val="2"/>
      <charset val="238"/>
    </font>
    <font>
      <strike/>
      <sz val="10"/>
      <name val="Arial"/>
      <family val="2"/>
      <charset val="238"/>
    </font>
    <font>
      <b/>
      <sz val="8"/>
      <color theme="6" tint="-0.249977111117893"/>
      <name val="Arial"/>
      <family val="2"/>
      <charset val="238"/>
    </font>
    <font>
      <b/>
      <sz val="8"/>
      <color theme="3" tint="0.39997558519241921"/>
      <name val="Arial"/>
      <family val="2"/>
      <charset val="238"/>
    </font>
    <font>
      <b/>
      <sz val="9"/>
      <color indexed="81"/>
      <name val="Tahoma"/>
      <family val="2"/>
      <charset val="238"/>
    </font>
    <font>
      <sz val="9"/>
      <color indexed="81"/>
      <name val="Tahoma"/>
      <family val="2"/>
      <charset val="238"/>
    </font>
    <font>
      <sz val="7"/>
      <color theme="1"/>
      <name val="Calibri"/>
      <family val="2"/>
      <charset val="238"/>
      <scheme val="minor"/>
    </font>
  </fonts>
  <fills count="1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26"/>
      </patternFill>
    </fill>
    <fill>
      <patternFill patternType="solid">
        <fgColor theme="0" tint="-4.9989318521683403E-2"/>
        <bgColor indexed="64"/>
      </patternFill>
    </fill>
    <fill>
      <patternFill patternType="solid">
        <fgColor rgb="FFE8E8E8"/>
        <bgColor indexed="64"/>
      </patternFill>
    </fill>
    <fill>
      <patternFill patternType="solid">
        <fgColor rgb="FFFFFF00"/>
        <bgColor indexed="64"/>
      </patternFill>
    </fill>
    <fill>
      <patternFill patternType="solid">
        <fgColor theme="0" tint="-4.9989318521683403E-2"/>
        <bgColor indexed="26"/>
      </patternFill>
    </fill>
    <fill>
      <patternFill patternType="solid">
        <fgColor theme="0" tint="-0.249977111117893"/>
        <bgColor indexed="26"/>
      </patternFill>
    </fill>
    <fill>
      <patternFill patternType="solid">
        <fgColor theme="0" tint="-0.14996795556505021"/>
        <bgColor indexed="26"/>
      </patternFill>
    </fill>
    <fill>
      <patternFill patternType="solid">
        <fgColor theme="0" tint="-0.14996795556505021"/>
        <bgColor indexed="64"/>
      </patternFill>
    </fill>
    <fill>
      <patternFill patternType="solid">
        <fgColor rgb="FFEAF3FA"/>
        <bgColor indexed="64"/>
      </patternFill>
    </fill>
    <fill>
      <patternFill patternType="solid">
        <fgColor theme="2" tint="-9.9978637043366805E-2"/>
        <bgColor indexed="64"/>
      </patternFill>
    </fill>
    <fill>
      <patternFill patternType="solid">
        <fgColor rgb="FFC4BD97"/>
        <bgColor indexed="64"/>
      </patternFill>
    </fill>
  </fills>
  <borders count="248">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ck">
        <color indexed="64"/>
      </bottom>
      <diagonal/>
    </border>
    <border>
      <left style="thick">
        <color indexed="64"/>
      </left>
      <right style="thin">
        <color indexed="64"/>
      </right>
      <top/>
      <bottom style="thin">
        <color indexed="8"/>
      </bottom>
      <diagonal/>
    </border>
    <border>
      <left/>
      <right/>
      <top/>
      <bottom style="thin">
        <color indexed="8"/>
      </bottom>
      <diagonal/>
    </border>
    <border>
      <left/>
      <right style="thin">
        <color indexed="64"/>
      </right>
      <top/>
      <bottom style="thin">
        <color indexed="8"/>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n">
        <color indexed="64"/>
      </bottom>
      <diagonal/>
    </border>
    <border>
      <left/>
      <right/>
      <top/>
      <bottom style="thin">
        <color indexed="64"/>
      </bottom>
      <diagonal/>
    </border>
    <border>
      <left/>
      <right style="thick">
        <color auto="1"/>
      </right>
      <top/>
      <bottom style="thin">
        <color indexed="64"/>
      </bottom>
      <diagonal/>
    </border>
    <border>
      <left style="thin">
        <color indexed="64"/>
      </left>
      <right/>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bottom/>
      <diagonal/>
    </border>
    <border>
      <left style="thick">
        <color indexed="64"/>
      </left>
      <right style="thick">
        <color indexed="64"/>
      </right>
      <top/>
      <bottom style="thin">
        <color indexed="64"/>
      </bottom>
      <diagonal/>
    </border>
    <border>
      <left/>
      <right/>
      <top style="thick">
        <color indexed="8"/>
      </top>
      <bottom style="thick">
        <color auto="1"/>
      </bottom>
      <diagonal/>
    </border>
    <border>
      <left/>
      <right style="thick">
        <color indexed="8"/>
      </right>
      <top style="thick">
        <color indexed="8"/>
      </top>
      <bottom style="thick">
        <color auto="1"/>
      </bottom>
      <diagonal/>
    </border>
    <border>
      <left style="thick">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ck">
        <color indexed="64"/>
      </left>
      <right style="thin">
        <color indexed="64"/>
      </right>
      <top style="thin">
        <color indexed="8"/>
      </top>
      <bottom style="medium">
        <color indexed="64"/>
      </bottom>
      <diagonal/>
    </border>
    <border>
      <left/>
      <right style="thin">
        <color indexed="64"/>
      </right>
      <top style="thin">
        <color indexed="8"/>
      </top>
      <bottom style="medium">
        <color indexed="64"/>
      </bottom>
      <diagonal/>
    </border>
    <border>
      <left/>
      <right style="thick">
        <color indexed="64"/>
      </right>
      <top style="thin">
        <color indexed="8"/>
      </top>
      <bottom style="medium">
        <color indexed="64"/>
      </bottom>
      <diagonal/>
    </border>
    <border>
      <left style="thick">
        <color indexed="64"/>
      </left>
      <right style="thick">
        <color indexed="64"/>
      </right>
      <top/>
      <bottom style="medium">
        <color indexed="64"/>
      </bottom>
      <diagonal/>
    </border>
    <border>
      <left style="thick">
        <color auto="1"/>
      </left>
      <right/>
      <top style="thick">
        <color auto="1"/>
      </top>
      <bottom style="thin">
        <color indexed="8"/>
      </bottom>
      <diagonal/>
    </border>
    <border>
      <left style="thin">
        <color indexed="64"/>
      </left>
      <right/>
      <top style="thick">
        <color auto="1"/>
      </top>
      <bottom style="thin">
        <color indexed="64"/>
      </bottom>
      <diagonal/>
    </border>
    <border>
      <left/>
      <right/>
      <top style="thick">
        <color auto="1"/>
      </top>
      <bottom style="thin">
        <color indexed="64"/>
      </bottom>
      <diagonal/>
    </border>
    <border>
      <left/>
      <right style="thick">
        <color auto="1"/>
      </right>
      <top style="thick">
        <color auto="1"/>
      </top>
      <bottom style="thin">
        <color indexed="64"/>
      </bottom>
      <diagonal/>
    </border>
    <border>
      <left style="thick">
        <color auto="1"/>
      </left>
      <right/>
      <top style="thin">
        <color indexed="64"/>
      </top>
      <bottom style="thin">
        <color indexed="64"/>
      </bottom>
      <diagonal/>
    </border>
    <border>
      <left style="thick">
        <color auto="1"/>
      </left>
      <right style="thin">
        <color indexed="64"/>
      </right>
      <top style="thin">
        <color indexed="64"/>
      </top>
      <bottom style="medium">
        <color indexed="64"/>
      </bottom>
      <diagonal/>
    </border>
    <border>
      <left style="thick">
        <color auto="1"/>
      </left>
      <right style="thin">
        <color indexed="64"/>
      </right>
      <top style="thin">
        <color indexed="64"/>
      </top>
      <bottom/>
      <diagonal/>
    </border>
    <border>
      <left style="thick">
        <color auto="1"/>
      </left>
      <right style="thin">
        <color indexed="64"/>
      </right>
      <top/>
      <bottom/>
      <diagonal/>
    </border>
    <border>
      <left style="thick">
        <color indexed="64"/>
      </left>
      <right style="thick">
        <color indexed="64"/>
      </right>
      <top style="thin">
        <color indexed="64"/>
      </top>
      <bottom/>
      <diagonal/>
    </border>
    <border>
      <left style="thick">
        <color auto="1"/>
      </left>
      <right style="thin">
        <color auto="1"/>
      </right>
      <top style="thick">
        <color auto="1"/>
      </top>
      <bottom style="thin">
        <color indexed="8"/>
      </bottom>
      <diagonal/>
    </border>
    <border>
      <left/>
      <right style="thick">
        <color indexed="64"/>
      </right>
      <top/>
      <bottom style="thick">
        <color indexed="64"/>
      </bottom>
      <diagonal/>
    </border>
    <border>
      <left style="thick">
        <color auto="1"/>
      </left>
      <right/>
      <top/>
      <bottom style="thick">
        <color auto="1"/>
      </bottom>
      <diagonal/>
    </border>
    <border>
      <left/>
      <right/>
      <top style="thick">
        <color indexed="8"/>
      </top>
      <bottom style="thick">
        <color auto="1"/>
      </bottom>
      <diagonal/>
    </border>
    <border>
      <left/>
      <right style="thick">
        <color auto="1"/>
      </right>
      <top style="thick">
        <color indexed="8"/>
      </top>
      <bottom style="thick">
        <color auto="1"/>
      </bottom>
      <diagonal/>
    </border>
    <border>
      <left style="thin">
        <color indexed="64"/>
      </left>
      <right style="thin">
        <color indexed="64"/>
      </right>
      <top/>
      <bottom style="thin">
        <color indexed="8"/>
      </bottom>
      <diagonal/>
    </border>
    <border>
      <left style="thin">
        <color indexed="64"/>
      </left>
      <right style="thin">
        <color indexed="64"/>
      </right>
      <top style="thin">
        <color indexed="8"/>
      </top>
      <bottom style="medium">
        <color indexed="64"/>
      </bottom>
      <diagonal/>
    </border>
    <border>
      <left style="thick">
        <color indexed="64"/>
      </left>
      <right style="thick">
        <color indexed="64"/>
      </right>
      <top style="medium">
        <color indexed="64"/>
      </top>
      <bottom style="thin">
        <color indexed="64"/>
      </bottom>
      <diagonal/>
    </border>
    <border>
      <left style="thin">
        <color indexed="64"/>
      </left>
      <right/>
      <top style="thin">
        <color indexed="64"/>
      </top>
      <bottom/>
      <diagonal/>
    </border>
    <border>
      <left style="thick">
        <color auto="1"/>
      </left>
      <right/>
      <top style="double">
        <color auto="1"/>
      </top>
      <bottom style="double">
        <color auto="1"/>
      </bottom>
      <diagonal/>
    </border>
    <border>
      <left/>
      <right/>
      <top style="double">
        <color auto="1"/>
      </top>
      <bottom style="double">
        <color auto="1"/>
      </bottom>
      <diagonal/>
    </border>
    <border>
      <left/>
      <right style="thick">
        <color auto="1"/>
      </right>
      <top style="double">
        <color auto="1"/>
      </top>
      <bottom style="double">
        <color auto="1"/>
      </bottom>
      <diagonal/>
    </border>
    <border>
      <left style="thick">
        <color auto="1"/>
      </left>
      <right/>
      <top style="thin">
        <color indexed="64"/>
      </top>
      <bottom style="double">
        <color auto="1"/>
      </bottom>
      <diagonal/>
    </border>
    <border>
      <left/>
      <right style="thin">
        <color indexed="64"/>
      </right>
      <top style="thin">
        <color indexed="64"/>
      </top>
      <bottom style="double">
        <color auto="1"/>
      </bottom>
      <diagonal/>
    </border>
    <border>
      <left style="thin">
        <color indexed="64"/>
      </left>
      <right style="thin">
        <color indexed="64"/>
      </right>
      <top style="thin">
        <color indexed="64"/>
      </top>
      <bottom style="double">
        <color auto="1"/>
      </bottom>
      <diagonal/>
    </border>
    <border>
      <left style="thin">
        <color indexed="64"/>
      </left>
      <right/>
      <top style="thin">
        <color indexed="64"/>
      </top>
      <bottom style="double">
        <color auto="1"/>
      </bottom>
      <diagonal/>
    </border>
    <border>
      <left style="thin">
        <color indexed="64"/>
      </left>
      <right style="thick">
        <color indexed="64"/>
      </right>
      <top style="thin">
        <color indexed="64"/>
      </top>
      <bottom style="double">
        <color auto="1"/>
      </bottom>
      <diagonal/>
    </border>
    <border>
      <left style="thick">
        <color indexed="64"/>
      </left>
      <right style="thick">
        <color indexed="64"/>
      </right>
      <top style="thin">
        <color indexed="64"/>
      </top>
      <bottom style="double">
        <color auto="1"/>
      </bottom>
      <diagonal/>
    </border>
    <border>
      <left style="thick">
        <color auto="1"/>
      </left>
      <right style="thin">
        <color indexed="64"/>
      </right>
      <top/>
      <bottom style="double">
        <color auto="1"/>
      </bottom>
      <diagonal/>
    </border>
    <border>
      <left style="thin">
        <color indexed="64"/>
      </left>
      <right style="thick">
        <color indexed="64"/>
      </right>
      <top style="double">
        <color indexed="64"/>
      </top>
      <bottom style="thin">
        <color indexed="64"/>
      </bottom>
      <diagonal/>
    </border>
    <border>
      <left style="thin">
        <color indexed="8"/>
      </left>
      <right style="thin">
        <color indexed="64"/>
      </right>
      <top/>
      <bottom style="thin">
        <color indexed="64"/>
      </bottom>
      <diagonal/>
    </border>
    <border>
      <left style="thin">
        <color indexed="8"/>
      </left>
      <right style="thin">
        <color indexed="64"/>
      </right>
      <top style="thin">
        <color indexed="64"/>
      </top>
      <bottom style="thin">
        <color indexed="64"/>
      </bottom>
      <diagonal/>
    </border>
    <border>
      <left style="thin">
        <color indexed="8"/>
      </left>
      <right style="thin">
        <color indexed="64"/>
      </right>
      <top style="thin">
        <color indexed="64"/>
      </top>
      <bottom/>
      <diagonal/>
    </border>
    <border>
      <left style="thin">
        <color indexed="8"/>
      </left>
      <right/>
      <top style="double">
        <color auto="1"/>
      </top>
      <bottom style="double">
        <color auto="1"/>
      </bottom>
      <diagonal/>
    </border>
    <border>
      <left style="thin">
        <color indexed="8"/>
      </left>
      <right style="thin">
        <color indexed="64"/>
      </right>
      <top style="thin">
        <color indexed="64"/>
      </top>
      <bottom style="double">
        <color auto="1"/>
      </bottom>
      <diagonal/>
    </border>
    <border>
      <left/>
      <right/>
      <top style="thin">
        <color indexed="8"/>
      </top>
      <bottom style="medium">
        <color indexed="64"/>
      </bottom>
      <diagonal/>
    </border>
    <border>
      <left/>
      <right/>
      <top style="thick">
        <color indexed="8"/>
      </top>
      <bottom style="thick">
        <color auto="1"/>
      </bottom>
      <diagonal/>
    </border>
    <border>
      <left style="thin">
        <color indexed="64"/>
      </left>
      <right/>
      <top style="thin">
        <color indexed="8"/>
      </top>
      <bottom style="medium">
        <color indexed="64"/>
      </bottom>
      <diagonal/>
    </border>
    <border>
      <left style="thin">
        <color indexed="64"/>
      </left>
      <right/>
      <top style="thin">
        <color indexed="64"/>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diagonal/>
    </border>
    <border>
      <left/>
      <right style="thick">
        <color indexed="64"/>
      </right>
      <top style="thin">
        <color indexed="64"/>
      </top>
      <bottom style="thin">
        <color indexed="8"/>
      </bottom>
      <diagonal/>
    </border>
    <border>
      <left/>
      <right/>
      <top style="medium">
        <color indexed="64"/>
      </top>
      <bottom style="thin">
        <color indexed="64"/>
      </bottom>
      <diagonal/>
    </border>
    <border>
      <left style="thick">
        <color auto="1"/>
      </left>
      <right/>
      <top style="thin">
        <color auto="1"/>
      </top>
      <bottom style="double">
        <color auto="1"/>
      </bottom>
      <diagonal/>
    </border>
    <border>
      <left style="thick">
        <color auto="1"/>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ck">
        <color indexed="64"/>
      </left>
      <right style="thin">
        <color indexed="64"/>
      </right>
      <top style="thin">
        <color indexed="64"/>
      </top>
      <bottom/>
      <diagonal/>
    </border>
    <border>
      <left/>
      <right style="thick">
        <color indexed="64"/>
      </right>
      <top style="thin">
        <color indexed="64"/>
      </top>
      <bottom/>
      <diagonal/>
    </border>
    <border>
      <left style="thick">
        <color indexed="64"/>
      </left>
      <right style="thick">
        <color indexed="64"/>
      </right>
      <top style="thin">
        <color indexed="64"/>
      </top>
      <bottom/>
      <diagonal/>
    </border>
    <border>
      <left style="thin">
        <color indexed="64"/>
      </left>
      <right style="thin">
        <color indexed="64"/>
      </right>
      <top style="thin">
        <color auto="1"/>
      </top>
      <bottom style="double">
        <color auto="1"/>
      </bottom>
      <diagonal/>
    </border>
    <border>
      <left style="thin">
        <color indexed="64"/>
      </left>
      <right/>
      <top style="thin">
        <color auto="1"/>
      </top>
      <bottom style="double">
        <color auto="1"/>
      </bottom>
      <diagonal/>
    </border>
    <border>
      <left style="thick">
        <color indexed="64"/>
      </left>
      <right style="thin">
        <color indexed="64"/>
      </right>
      <top style="thin">
        <color auto="1"/>
      </top>
      <bottom style="double">
        <color auto="1"/>
      </bottom>
      <diagonal/>
    </border>
    <border>
      <left style="thick">
        <color indexed="64"/>
      </left>
      <right style="thick">
        <color indexed="64"/>
      </right>
      <top style="thin">
        <color auto="1"/>
      </top>
      <bottom style="double">
        <color auto="1"/>
      </bottom>
      <diagonal/>
    </border>
    <border>
      <left/>
      <right style="thick">
        <color indexed="64"/>
      </right>
      <top style="thin">
        <color indexed="64"/>
      </top>
      <bottom style="double">
        <color indexed="64"/>
      </bottom>
      <diagonal/>
    </border>
    <border>
      <left/>
      <right/>
      <top style="thin">
        <color indexed="64"/>
      </top>
      <bottom style="double">
        <color auto="1"/>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auto="1"/>
      </bottom>
      <diagonal/>
    </border>
    <border>
      <left style="thin">
        <color indexed="64"/>
      </left>
      <right/>
      <top style="double">
        <color indexed="64"/>
      </top>
      <bottom style="thin">
        <color indexed="64"/>
      </bottom>
      <diagonal/>
    </border>
    <border>
      <left style="thin">
        <color auto="1"/>
      </left>
      <right style="thick">
        <color auto="1"/>
      </right>
      <top/>
      <bottom style="thin">
        <color indexed="8"/>
      </bottom>
      <diagonal/>
    </border>
    <border>
      <left style="thick">
        <color auto="1"/>
      </left>
      <right style="thin">
        <color auto="1"/>
      </right>
      <top/>
      <bottom style="thin">
        <color indexed="64"/>
      </bottom>
      <diagonal/>
    </border>
    <border>
      <left style="thick">
        <color auto="1"/>
      </left>
      <right style="thin">
        <color auto="1"/>
      </right>
      <top style="thin">
        <color indexed="64"/>
      </top>
      <bottom style="double">
        <color auto="1"/>
      </bottom>
      <diagonal/>
    </border>
    <border>
      <left style="thick">
        <color auto="1"/>
      </left>
      <right style="thin">
        <color indexed="8"/>
      </right>
      <top/>
      <bottom style="thin">
        <color indexed="64"/>
      </bottom>
      <diagonal/>
    </border>
    <border>
      <left style="thin">
        <color indexed="8"/>
      </left>
      <right style="thick">
        <color auto="1"/>
      </right>
      <top/>
      <bottom style="thin">
        <color indexed="64"/>
      </bottom>
      <diagonal/>
    </border>
    <border>
      <left style="thick">
        <color auto="1"/>
      </left>
      <right style="thin">
        <color indexed="8"/>
      </right>
      <top style="thin">
        <color indexed="64"/>
      </top>
      <bottom style="thin">
        <color indexed="64"/>
      </bottom>
      <diagonal/>
    </border>
    <border>
      <left style="thin">
        <color indexed="8"/>
      </left>
      <right style="thick">
        <color auto="1"/>
      </right>
      <top style="thin">
        <color indexed="64"/>
      </top>
      <bottom style="thin">
        <color indexed="64"/>
      </bottom>
      <diagonal/>
    </border>
    <border>
      <left style="thick">
        <color auto="1"/>
      </left>
      <right style="thin">
        <color indexed="8"/>
      </right>
      <top style="thin">
        <color indexed="64"/>
      </top>
      <bottom/>
      <diagonal/>
    </border>
    <border>
      <left style="thin">
        <color indexed="8"/>
      </left>
      <right style="thick">
        <color auto="1"/>
      </right>
      <top style="thin">
        <color indexed="64"/>
      </top>
      <bottom/>
      <diagonal/>
    </border>
    <border>
      <left style="thick">
        <color auto="1"/>
      </left>
      <right style="thin">
        <color indexed="8"/>
      </right>
      <top style="double">
        <color auto="1"/>
      </top>
      <bottom style="double">
        <color auto="1"/>
      </bottom>
      <diagonal/>
    </border>
    <border>
      <left style="thin">
        <color indexed="8"/>
      </left>
      <right style="thick">
        <color auto="1"/>
      </right>
      <top style="double">
        <color auto="1"/>
      </top>
      <bottom style="double">
        <color auto="1"/>
      </bottom>
      <diagonal/>
    </border>
    <border>
      <left style="thick">
        <color auto="1"/>
      </left>
      <right style="thin">
        <color indexed="8"/>
      </right>
      <top style="thin">
        <color indexed="64"/>
      </top>
      <bottom style="double">
        <color auto="1"/>
      </bottom>
      <diagonal/>
    </border>
    <border>
      <left style="thin">
        <color indexed="8"/>
      </left>
      <right style="thick">
        <color auto="1"/>
      </right>
      <top style="thin">
        <color indexed="64"/>
      </top>
      <bottom style="double">
        <color auto="1"/>
      </bottom>
      <diagonal/>
    </border>
    <border>
      <left/>
      <right style="thick">
        <color auto="1"/>
      </right>
      <top/>
      <bottom style="double">
        <color auto="1"/>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double">
        <color auto="1"/>
      </bottom>
      <diagonal/>
    </border>
    <border>
      <left style="thin">
        <color indexed="8"/>
      </left>
      <right style="thick">
        <color auto="1"/>
      </right>
      <top style="double">
        <color auto="1"/>
      </top>
      <bottom style="thin">
        <color indexed="64"/>
      </bottom>
      <diagonal/>
    </border>
    <border>
      <left style="thick">
        <color auto="1"/>
      </left>
      <right style="thick">
        <color indexed="64"/>
      </right>
      <top style="thick">
        <color auto="1"/>
      </top>
      <bottom/>
      <diagonal/>
    </border>
    <border>
      <left style="thick">
        <color auto="1"/>
      </left>
      <right style="thin">
        <color indexed="64"/>
      </right>
      <top style="thin">
        <color indexed="64"/>
      </top>
      <bottom style="double">
        <color auto="1"/>
      </bottom>
      <diagonal/>
    </border>
    <border>
      <left/>
      <right/>
      <top/>
      <bottom style="double">
        <color auto="1"/>
      </bottom>
      <diagonal/>
    </border>
    <border>
      <left style="thick">
        <color indexed="64"/>
      </left>
      <right style="thick">
        <color indexed="64"/>
      </right>
      <top style="thin">
        <color indexed="64"/>
      </top>
      <bottom style="double">
        <color auto="1"/>
      </bottom>
      <diagonal/>
    </border>
    <border>
      <left style="thick">
        <color indexed="64"/>
      </left>
      <right style="thick">
        <color indexed="64"/>
      </right>
      <top style="double">
        <color auto="1"/>
      </top>
      <bottom style="thin">
        <color indexed="64"/>
      </bottom>
      <diagonal/>
    </border>
    <border>
      <left style="thin">
        <color indexed="8"/>
      </left>
      <right/>
      <top/>
      <bottom style="thin">
        <color indexed="64"/>
      </bottom>
      <diagonal/>
    </border>
    <border>
      <left style="thin">
        <color indexed="8"/>
      </left>
      <right/>
      <top style="thin">
        <color indexed="64"/>
      </top>
      <bottom style="thin">
        <color indexed="64"/>
      </bottom>
      <diagonal/>
    </border>
    <border>
      <left/>
      <right style="thick">
        <color auto="1"/>
      </right>
      <top style="thin">
        <color indexed="8"/>
      </top>
      <bottom style="medium">
        <color indexed="64"/>
      </bottom>
      <diagonal/>
    </border>
    <border>
      <left/>
      <right style="thick">
        <color indexed="64"/>
      </right>
      <top style="medium">
        <color indexed="64"/>
      </top>
      <bottom style="thin">
        <color indexed="64"/>
      </bottom>
      <diagonal/>
    </border>
    <border>
      <left/>
      <right style="thick">
        <color indexed="64"/>
      </right>
      <top style="thin">
        <color indexed="64"/>
      </top>
      <bottom style="thin">
        <color indexed="64"/>
      </bottom>
      <diagonal/>
    </border>
    <border>
      <left style="thick">
        <color auto="1"/>
      </left>
      <right style="thick">
        <color auto="1"/>
      </right>
      <top style="thin">
        <color indexed="8"/>
      </top>
      <bottom style="medium">
        <color indexed="64"/>
      </bottom>
      <diagonal/>
    </border>
    <border>
      <left style="thick">
        <color auto="1"/>
      </left>
      <right style="thick">
        <color auto="1"/>
      </right>
      <top style="thin">
        <color indexed="64"/>
      </top>
      <bottom style="thin">
        <color indexed="64"/>
      </bottom>
      <diagonal/>
    </border>
    <border>
      <left style="thin">
        <color indexed="64"/>
      </left>
      <right style="thin">
        <color indexed="64"/>
      </right>
      <top style="thin">
        <color indexed="64"/>
      </top>
      <bottom/>
      <diagonal/>
    </border>
    <border>
      <left style="thick">
        <color auto="1"/>
      </left>
      <right/>
      <top style="thin">
        <color indexed="8"/>
      </top>
      <bottom style="medium">
        <color indexed="64"/>
      </bottom>
      <diagonal/>
    </border>
    <border>
      <left style="thick">
        <color auto="1"/>
      </left>
      <right/>
      <top/>
      <bottom style="thin">
        <color auto="1"/>
      </bottom>
      <diagonal/>
    </border>
    <border>
      <left/>
      <right style="thick">
        <color auto="1"/>
      </right>
      <top/>
      <bottom style="thin">
        <color auto="1"/>
      </bottom>
      <diagonal/>
    </border>
    <border>
      <left/>
      <right style="thick">
        <color indexed="64"/>
      </right>
      <top/>
      <bottom style="medium">
        <color indexed="64"/>
      </bottom>
      <diagonal/>
    </border>
    <border>
      <left/>
      <right/>
      <top/>
      <bottom style="thick">
        <color indexed="8"/>
      </bottom>
      <diagonal/>
    </border>
    <border>
      <left style="thick">
        <color indexed="64"/>
      </left>
      <right/>
      <top/>
      <bottom style="thin">
        <color indexed="8"/>
      </bottom>
      <diagonal/>
    </border>
    <border>
      <left/>
      <right style="thick">
        <color auto="1"/>
      </right>
      <top/>
      <bottom style="thick">
        <color indexed="8"/>
      </bottom>
      <diagonal/>
    </border>
    <border>
      <left style="thick">
        <color auto="1"/>
      </left>
      <right style="thin">
        <color indexed="64"/>
      </right>
      <top/>
      <bottom style="thin">
        <color indexed="8"/>
      </bottom>
      <diagonal/>
    </border>
    <border>
      <left style="thin">
        <color auto="1"/>
      </left>
      <right style="thick">
        <color auto="1"/>
      </right>
      <top/>
      <bottom style="thin">
        <color indexed="8"/>
      </bottom>
      <diagonal/>
    </border>
    <border>
      <left style="thin">
        <color indexed="8"/>
      </left>
      <right/>
      <top/>
      <bottom style="thin">
        <color indexed="64"/>
      </bottom>
      <diagonal/>
    </border>
    <border>
      <left/>
      <right/>
      <top/>
      <bottom style="thin">
        <color auto="1"/>
      </bottom>
      <diagonal/>
    </border>
    <border>
      <left style="thin">
        <color auto="1"/>
      </left>
      <right/>
      <top/>
      <bottom style="thin">
        <color indexed="8"/>
      </bottom>
      <diagonal/>
    </border>
    <border>
      <left style="thin">
        <color indexed="8"/>
      </left>
      <right/>
      <top style="thin">
        <color indexed="64"/>
      </top>
      <bottom/>
      <diagonal/>
    </border>
    <border>
      <left style="thin">
        <color indexed="8"/>
      </left>
      <right/>
      <top style="thin">
        <color indexed="64"/>
      </top>
      <bottom style="double">
        <color auto="1"/>
      </bottom>
      <diagonal/>
    </border>
    <border>
      <left style="thick">
        <color auto="1"/>
      </left>
      <right/>
      <top/>
      <bottom style="thin">
        <color auto="1"/>
      </bottom>
      <diagonal/>
    </border>
    <border>
      <left/>
      <right/>
      <top style="thin">
        <color indexed="8"/>
      </top>
      <bottom style="medium">
        <color indexed="64"/>
      </bottom>
      <diagonal/>
    </border>
    <border>
      <left style="thin">
        <color auto="1"/>
      </left>
      <right style="thick">
        <color auto="1"/>
      </right>
      <top style="thick">
        <color auto="1"/>
      </top>
      <bottom style="thin">
        <color indexed="8"/>
      </bottom>
      <diagonal/>
    </border>
    <border>
      <left style="thin">
        <color indexed="64"/>
      </left>
      <right style="thick">
        <color auto="1"/>
      </right>
      <top/>
      <bottom style="thin">
        <color indexed="64"/>
      </bottom>
      <diagonal/>
    </border>
    <border>
      <left style="thin">
        <color indexed="64"/>
      </left>
      <right style="thick">
        <color auto="1"/>
      </right>
      <top style="thin">
        <color indexed="64"/>
      </top>
      <bottom style="thin">
        <color indexed="64"/>
      </bottom>
      <diagonal/>
    </border>
    <border>
      <left style="thin">
        <color indexed="64"/>
      </left>
      <right style="thick">
        <color auto="1"/>
      </right>
      <top style="thin">
        <color indexed="64"/>
      </top>
      <bottom/>
      <diagonal/>
    </border>
    <border>
      <left style="thin">
        <color indexed="64"/>
      </left>
      <right style="thick">
        <color auto="1"/>
      </right>
      <top style="thin">
        <color indexed="64"/>
      </top>
      <bottom style="double">
        <color indexed="64"/>
      </bottom>
      <diagonal/>
    </border>
    <border>
      <left style="thin">
        <color auto="1"/>
      </left>
      <right style="thick">
        <color indexed="8"/>
      </right>
      <top style="thick">
        <color auto="1"/>
      </top>
      <bottom style="thin">
        <color indexed="8"/>
      </bottom>
      <diagonal/>
    </border>
    <border>
      <left style="thick">
        <color indexed="64"/>
      </left>
      <right/>
      <top/>
      <bottom style="thin">
        <color indexed="8"/>
      </bottom>
      <diagonal/>
    </border>
    <border>
      <left style="thin">
        <color indexed="64"/>
      </left>
      <right style="thick">
        <color indexed="8"/>
      </right>
      <top/>
      <bottom style="thin">
        <color indexed="8"/>
      </bottom>
      <diagonal/>
    </border>
    <border>
      <left style="thin">
        <color indexed="64"/>
      </left>
      <right style="thin">
        <color indexed="64"/>
      </right>
      <top/>
      <bottom style="thin">
        <color indexed="64"/>
      </bottom>
      <diagonal/>
    </border>
    <border>
      <left style="thin">
        <color indexed="64"/>
      </left>
      <right style="thick">
        <color indexed="8"/>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8"/>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ck">
        <color indexed="8"/>
      </right>
      <top style="thin">
        <color indexed="64"/>
      </top>
      <bottom/>
      <diagonal/>
    </border>
    <border>
      <left/>
      <right style="thick">
        <color indexed="8"/>
      </right>
      <top style="double">
        <color auto="1"/>
      </top>
      <bottom style="double">
        <color auto="1"/>
      </bottom>
      <diagonal/>
    </border>
    <border>
      <left style="thin">
        <color indexed="64"/>
      </left>
      <right style="thin">
        <color indexed="64"/>
      </right>
      <top style="thin">
        <color auto="1"/>
      </top>
      <bottom style="double">
        <color auto="1"/>
      </bottom>
      <diagonal/>
    </border>
    <border>
      <left style="thin">
        <color indexed="64"/>
      </left>
      <right style="thick">
        <color indexed="8"/>
      </right>
      <top style="thin">
        <color auto="1"/>
      </top>
      <bottom style="double">
        <color auto="1"/>
      </bottom>
      <diagonal/>
    </border>
    <border>
      <left style="thick">
        <color indexed="64"/>
      </left>
      <right style="thin">
        <color indexed="64"/>
      </right>
      <top style="thin">
        <color indexed="8"/>
      </top>
      <bottom style="thin">
        <color indexed="8"/>
      </bottom>
      <diagonal/>
    </border>
    <border>
      <left style="thick">
        <color indexed="64"/>
      </left>
      <right style="thin">
        <color indexed="64"/>
      </right>
      <top style="thin">
        <color indexed="8"/>
      </top>
      <bottom style="medium">
        <color indexed="64"/>
      </bottom>
      <diagonal/>
    </border>
    <border>
      <left style="thick">
        <color indexed="8"/>
      </left>
      <right/>
      <top style="thick">
        <color indexed="8"/>
      </top>
      <bottom style="thick">
        <color auto="1"/>
      </bottom>
      <diagonal/>
    </border>
    <border>
      <left/>
      <right/>
      <top/>
      <bottom style="thin">
        <color indexed="8"/>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style="thin">
        <color indexed="64"/>
      </right>
      <top/>
      <bottom style="thin">
        <color indexed="8"/>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ck">
        <color indexed="64"/>
      </left>
      <right style="thin">
        <color indexed="8"/>
      </right>
      <top style="thin">
        <color indexed="64"/>
      </top>
      <bottom style="thin">
        <color indexed="64"/>
      </bottom>
      <diagonal/>
    </border>
    <border>
      <left style="thick">
        <color auto="1"/>
      </left>
      <right style="thin">
        <color indexed="8"/>
      </right>
      <top style="thin">
        <color indexed="64"/>
      </top>
      <bottom/>
      <diagonal/>
    </border>
    <border>
      <left/>
      <right style="thin">
        <color indexed="8"/>
      </right>
      <top style="double">
        <color auto="1"/>
      </top>
      <bottom style="double">
        <color auto="1"/>
      </bottom>
      <diagonal/>
    </border>
    <border>
      <left style="thick">
        <color indexed="64"/>
      </left>
      <right style="thin">
        <color indexed="8"/>
      </right>
      <top/>
      <bottom style="thin">
        <color indexed="64"/>
      </bottom>
      <diagonal/>
    </border>
    <border>
      <left/>
      <right/>
      <top style="double">
        <color auto="1"/>
      </top>
      <bottom/>
      <diagonal/>
    </border>
    <border>
      <left/>
      <right style="thick">
        <color indexed="64"/>
      </right>
      <top style="double">
        <color auto="1"/>
      </top>
      <bottom/>
      <diagonal/>
    </border>
    <border>
      <left/>
      <right style="thick">
        <color indexed="64"/>
      </right>
      <top/>
      <bottom style="thick">
        <color indexed="64"/>
      </bottom>
      <diagonal/>
    </border>
    <border>
      <left/>
      <right style="thick">
        <color auto="1"/>
      </right>
      <top/>
      <bottom style="thin">
        <color auto="1"/>
      </bottom>
      <diagonal/>
    </border>
    <border>
      <left style="thick">
        <color auto="1"/>
      </left>
      <right style="thin">
        <color indexed="64"/>
      </right>
      <top/>
      <bottom style="thin">
        <color indexed="8"/>
      </bottom>
      <diagonal/>
    </border>
    <border>
      <left style="thin">
        <color auto="1"/>
      </left>
      <right style="thick">
        <color auto="1"/>
      </right>
      <top/>
      <bottom style="thin">
        <color indexed="8"/>
      </bottom>
      <diagonal/>
    </border>
    <border>
      <left style="thick">
        <color auto="1"/>
      </left>
      <right/>
      <top style="thin">
        <color indexed="8"/>
      </top>
      <bottom style="medium">
        <color indexed="64"/>
      </bottom>
      <diagonal/>
    </border>
    <border>
      <left/>
      <right style="thick">
        <color auto="1"/>
      </right>
      <top style="thin">
        <color indexed="8"/>
      </top>
      <bottom style="medium">
        <color indexed="64"/>
      </bottom>
      <diagonal/>
    </border>
    <border>
      <left style="thin">
        <color indexed="8"/>
      </left>
      <right style="thick">
        <color auto="1"/>
      </right>
      <top/>
      <bottom style="thin">
        <color indexed="64"/>
      </bottom>
      <diagonal/>
    </border>
    <border>
      <left style="thick">
        <color auto="1"/>
      </left>
      <right style="thin">
        <color indexed="64"/>
      </right>
      <top style="thin">
        <color indexed="64"/>
      </top>
      <bottom style="thin">
        <color indexed="64"/>
      </bottom>
      <diagonal/>
    </border>
    <border>
      <left style="thin">
        <color indexed="8"/>
      </left>
      <right style="thick">
        <color auto="1"/>
      </right>
      <top style="thin">
        <color indexed="64"/>
      </top>
      <bottom style="thin">
        <color indexed="64"/>
      </bottom>
      <diagonal/>
    </border>
    <border>
      <left style="thick">
        <color auto="1"/>
      </left>
      <right style="thin">
        <color indexed="64"/>
      </right>
      <top style="thin">
        <color indexed="64"/>
      </top>
      <bottom/>
      <diagonal/>
    </border>
    <border>
      <left style="thin">
        <color indexed="8"/>
      </left>
      <right style="thick">
        <color auto="1"/>
      </right>
      <top style="thin">
        <color indexed="64"/>
      </top>
      <bottom/>
      <diagonal/>
    </border>
    <border>
      <left style="thin">
        <color indexed="8"/>
      </left>
      <right style="thick">
        <color auto="1"/>
      </right>
      <top style="thin">
        <color indexed="64"/>
      </top>
      <bottom style="double">
        <color auto="1"/>
      </bottom>
      <diagonal/>
    </border>
    <border>
      <left style="thin">
        <color indexed="64"/>
      </left>
      <right/>
      <top/>
      <bottom style="thin">
        <color indexed="64"/>
      </bottom>
      <diagonal/>
    </border>
    <border>
      <left style="thick">
        <color auto="1"/>
      </left>
      <right style="thin">
        <color indexed="8"/>
      </right>
      <top style="thin">
        <color indexed="8"/>
      </top>
      <bottom style="thin">
        <color indexed="8"/>
      </bottom>
      <diagonal/>
    </border>
    <border>
      <left style="thick">
        <color auto="1"/>
      </left>
      <right style="thin">
        <color indexed="8"/>
      </right>
      <top style="thin">
        <color indexed="8"/>
      </top>
      <bottom style="medium">
        <color indexed="64"/>
      </bottom>
      <diagonal/>
    </border>
    <border>
      <left style="thick">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8"/>
      </bottom>
      <diagonal/>
    </border>
    <border>
      <left style="thin">
        <color indexed="64"/>
      </left>
      <right/>
      <top/>
      <bottom style="thin">
        <color indexed="64"/>
      </bottom>
      <diagonal/>
    </border>
    <border>
      <left style="thick">
        <color indexed="64"/>
      </left>
      <right style="thin">
        <color indexed="64"/>
      </right>
      <top style="thin">
        <color indexed="8"/>
      </top>
      <bottom style="thin">
        <color indexed="8"/>
      </bottom>
      <diagonal/>
    </border>
    <border>
      <left style="thin">
        <color indexed="64"/>
      </left>
      <right style="thin">
        <color indexed="64"/>
      </right>
      <top style="thin">
        <color indexed="8"/>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auto="1"/>
      </left>
      <right style="thin">
        <color auto="1"/>
      </right>
      <top/>
      <bottom style="thick">
        <color auto="1"/>
      </bottom>
      <diagonal/>
    </border>
    <border>
      <left style="thin">
        <color indexed="64"/>
      </left>
      <right/>
      <top/>
      <bottom style="thick">
        <color indexed="64"/>
      </bottom>
      <diagonal/>
    </border>
    <border>
      <left style="medium">
        <color indexed="64"/>
      </left>
      <right/>
      <top/>
      <bottom style="thick">
        <color indexed="64"/>
      </bottom>
      <diagonal/>
    </border>
    <border>
      <left style="thick">
        <color indexed="64"/>
      </left>
      <right/>
      <top/>
      <bottom style="thick">
        <color indexed="64"/>
      </bottom>
      <diagonal/>
    </border>
    <border>
      <left/>
      <right style="thick">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style="thick">
        <color indexed="64"/>
      </left>
      <right/>
      <top style="hair">
        <color indexed="64"/>
      </top>
      <bottom style="hair">
        <color indexed="64"/>
      </bottom>
      <diagonal/>
    </border>
    <border>
      <left/>
      <right style="thick">
        <color indexed="64"/>
      </right>
      <top/>
      <bottom/>
      <diagonal/>
    </border>
    <border>
      <left style="thin">
        <color indexed="64"/>
      </left>
      <right/>
      <top/>
      <bottom/>
      <diagonal/>
    </border>
    <border>
      <left style="medium">
        <color indexed="64"/>
      </left>
      <right/>
      <top/>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medium">
        <color indexed="64"/>
      </left>
      <right/>
      <top style="thin">
        <color indexed="64"/>
      </top>
      <bottom style="double">
        <color indexed="64"/>
      </bottom>
      <diagonal/>
    </border>
    <border>
      <left style="thick">
        <color indexed="64"/>
      </left>
      <right/>
      <top style="thin">
        <color indexed="64"/>
      </top>
      <bottom style="double">
        <color indexed="64"/>
      </bottom>
      <diagonal/>
    </border>
    <border>
      <left style="thick">
        <color indexed="64"/>
      </left>
      <right/>
      <top style="thin">
        <color indexed="64"/>
      </top>
      <bottom style="thin">
        <color indexed="64"/>
      </bottom>
      <diagonal/>
    </border>
    <border>
      <left style="thin">
        <color indexed="64"/>
      </left>
      <right style="thin">
        <color indexed="64"/>
      </right>
      <top style="thick">
        <color indexed="64"/>
      </top>
      <bottom/>
      <diagonal/>
    </border>
    <border>
      <left style="thin">
        <color indexed="64"/>
      </left>
      <right/>
      <top style="thick">
        <color indexed="64"/>
      </top>
      <bottom/>
      <diagonal/>
    </border>
    <border>
      <left style="medium">
        <color indexed="64"/>
      </left>
      <right/>
      <top style="thick">
        <color indexed="64"/>
      </top>
      <bottom style="thin">
        <color indexed="64"/>
      </bottom>
      <diagonal/>
    </border>
    <border>
      <left style="thick">
        <color indexed="64"/>
      </left>
      <right/>
      <top style="thick">
        <color indexed="64"/>
      </top>
      <bottom style="thin">
        <color indexed="64"/>
      </bottom>
      <diagonal/>
    </border>
    <border>
      <left style="thick">
        <color auto="1"/>
      </left>
      <right/>
      <top style="double">
        <color auto="1"/>
      </top>
      <bottom/>
      <diagonal/>
    </border>
    <border>
      <left style="thin">
        <color indexed="64"/>
      </left>
      <right style="thin">
        <color indexed="64"/>
      </right>
      <top style="thin">
        <color indexed="64"/>
      </top>
      <bottom/>
      <diagonal/>
    </border>
    <border>
      <left/>
      <right/>
      <top style="thin">
        <color indexed="64"/>
      </top>
      <bottom/>
      <diagonal/>
    </border>
    <border>
      <left style="thick">
        <color indexed="64"/>
      </left>
      <right style="thick">
        <color indexed="64"/>
      </right>
      <top style="thin">
        <color indexed="64"/>
      </top>
      <bottom/>
      <diagonal/>
    </border>
    <border>
      <left style="thin">
        <color indexed="64"/>
      </left>
      <right style="thick">
        <color auto="1"/>
      </right>
      <top style="thin">
        <color indexed="64"/>
      </top>
      <bottom/>
      <diagonal/>
    </border>
    <border>
      <left style="thin">
        <color indexed="64"/>
      </left>
      <right style="thick">
        <color indexed="64"/>
      </right>
      <top style="thin">
        <color indexed="64"/>
      </top>
      <bottom style="thin">
        <color indexed="64"/>
      </bottom>
      <diagonal/>
    </border>
    <border>
      <left/>
      <right/>
      <top style="thin">
        <color indexed="64"/>
      </top>
      <bottom style="medium">
        <color indexed="64"/>
      </bottom>
      <diagonal/>
    </border>
    <border>
      <left style="thin">
        <color indexed="64"/>
      </left>
      <right style="thick">
        <color indexed="64"/>
      </right>
      <top/>
      <bottom style="thin">
        <color indexed="64"/>
      </bottom>
      <diagonal/>
    </border>
    <border>
      <left style="thick">
        <color auto="1"/>
      </left>
      <right style="thick">
        <color auto="1"/>
      </right>
      <top/>
      <bottom style="double">
        <color auto="1"/>
      </bottom>
      <diagonal/>
    </border>
    <border>
      <left style="thick">
        <color auto="1"/>
      </left>
      <right/>
      <top/>
      <bottom style="double">
        <color auto="1"/>
      </bottom>
      <diagonal/>
    </border>
    <border>
      <left style="thick">
        <color auto="1"/>
      </left>
      <right style="thin">
        <color indexed="8"/>
      </right>
      <top/>
      <bottom style="double">
        <color auto="1"/>
      </bottom>
      <diagonal/>
    </border>
    <border>
      <left style="thick">
        <color indexed="64"/>
      </left>
      <right style="thick">
        <color indexed="64"/>
      </right>
      <top style="thin">
        <color indexed="64"/>
      </top>
      <bottom style="thin">
        <color indexed="64"/>
      </bottom>
      <diagonal/>
    </border>
  </borders>
  <cellStyleXfs count="5">
    <xf numFmtId="0" fontId="0" fillId="0" borderId="0"/>
    <xf numFmtId="0" fontId="2" fillId="0" borderId="0"/>
    <xf numFmtId="0" fontId="2" fillId="0" borderId="0"/>
    <xf numFmtId="0" fontId="2" fillId="0" borderId="0"/>
    <xf numFmtId="0" fontId="49" fillId="0" borderId="0"/>
  </cellStyleXfs>
  <cellXfs count="1002">
    <xf numFmtId="0" fontId="0" fillId="0" borderId="0" xfId="0"/>
    <xf numFmtId="49" fontId="2" fillId="2" borderId="2" xfId="1" applyNumberFormat="1" applyFill="1" applyBorder="1" applyAlignment="1">
      <alignment horizontal="center"/>
    </xf>
    <xf numFmtId="0" fontId="7" fillId="0" borderId="0" xfId="0" applyFont="1"/>
    <xf numFmtId="49" fontId="4" fillId="2" borderId="2" xfId="1" applyNumberFormat="1" applyFont="1" applyFill="1" applyBorder="1" applyAlignment="1">
      <alignment horizontal="center"/>
    </xf>
    <xf numFmtId="49" fontId="4" fillId="2" borderId="5" xfId="1" applyNumberFormat="1" applyFont="1" applyFill="1" applyBorder="1" applyAlignment="1">
      <alignment horizontal="center"/>
    </xf>
    <xf numFmtId="0" fontId="2" fillId="0" borderId="53" xfId="1" applyBorder="1" applyAlignment="1" applyProtection="1">
      <alignment horizontal="left" wrapText="1"/>
      <protection hidden="1"/>
    </xf>
    <xf numFmtId="0" fontId="2" fillId="0" borderId="54" xfId="1" applyBorder="1" applyAlignment="1" applyProtection="1">
      <alignment horizontal="left" wrapText="1"/>
      <protection hidden="1"/>
    </xf>
    <xf numFmtId="49" fontId="4" fillId="0" borderId="54" xfId="1" applyNumberFormat="1" applyFont="1" applyBorder="1" applyAlignment="1">
      <alignment horizontal="center"/>
    </xf>
    <xf numFmtId="49" fontId="2" fillId="0" borderId="54" xfId="1" applyNumberFormat="1" applyBorder="1" applyAlignment="1">
      <alignment horizontal="center"/>
    </xf>
    <xf numFmtId="49" fontId="4" fillId="2" borderId="58" xfId="1" applyNumberFormat="1" applyFont="1" applyFill="1" applyBorder="1" applyAlignment="1">
      <alignment horizontal="center"/>
    </xf>
    <xf numFmtId="49" fontId="2" fillId="2" borderId="59" xfId="1" applyNumberFormat="1" applyFill="1" applyBorder="1" applyAlignment="1">
      <alignment horizontal="center"/>
    </xf>
    <xf numFmtId="49" fontId="2" fillId="0" borderId="0" xfId="1" applyNumberFormat="1" applyAlignment="1">
      <alignment horizontal="center"/>
    </xf>
    <xf numFmtId="0" fontId="0" fillId="0" borderId="0" xfId="0" applyProtection="1">
      <protection hidden="1"/>
    </xf>
    <xf numFmtId="0" fontId="7" fillId="0" borderId="0" xfId="0" applyFont="1" applyProtection="1">
      <protection hidden="1"/>
    </xf>
    <xf numFmtId="0" fontId="0" fillId="6" borderId="0" xfId="0" applyFill="1" applyProtection="1">
      <protection locked="0"/>
    </xf>
    <xf numFmtId="0" fontId="0" fillId="0" borderId="10" xfId="0" applyBorder="1" applyAlignment="1">
      <alignment horizontal="right" shrinkToFit="1"/>
    </xf>
    <xf numFmtId="0" fontId="0" fillId="0" borderId="0" xfId="0" applyProtection="1">
      <protection locked="0"/>
    </xf>
    <xf numFmtId="0" fontId="7" fillId="0" borderId="0" xfId="0" applyFont="1" applyProtection="1">
      <protection locked="0"/>
    </xf>
    <xf numFmtId="49" fontId="4" fillId="0" borderId="0" xfId="1" applyNumberFormat="1" applyFont="1" applyAlignment="1" applyProtection="1">
      <alignment horizontal="center"/>
      <protection locked="0"/>
    </xf>
    <xf numFmtId="3" fontId="4" fillId="2" borderId="23" xfId="1" applyNumberFormat="1" applyFont="1" applyFill="1" applyBorder="1" applyAlignment="1">
      <alignment shrinkToFit="1"/>
    </xf>
    <xf numFmtId="3" fontId="4" fillId="2" borderId="5" xfId="1" applyNumberFormat="1" applyFont="1" applyFill="1" applyBorder="1" applyAlignment="1">
      <alignment shrinkToFit="1"/>
    </xf>
    <xf numFmtId="3" fontId="4" fillId="2" borderId="72" xfId="1" applyNumberFormat="1" applyFont="1" applyFill="1" applyBorder="1" applyAlignment="1">
      <alignment shrinkToFit="1"/>
    </xf>
    <xf numFmtId="3" fontId="4" fillId="2" borderId="3" xfId="1" applyNumberFormat="1" applyFont="1" applyFill="1" applyBorder="1" applyAlignment="1" applyProtection="1">
      <alignment shrinkToFit="1"/>
      <protection hidden="1"/>
    </xf>
    <xf numFmtId="3" fontId="4" fillId="2" borderId="24" xfId="1" applyNumberFormat="1" applyFont="1" applyFill="1" applyBorder="1" applyAlignment="1">
      <alignment shrinkToFit="1"/>
    </xf>
    <xf numFmtId="3" fontId="2" fillId="0" borderId="5" xfId="1" applyNumberFormat="1" applyBorder="1" applyAlignment="1" applyProtection="1">
      <alignment shrinkToFit="1"/>
      <protection locked="0"/>
    </xf>
    <xf numFmtId="3" fontId="2" fillId="0" borderId="72" xfId="1" applyNumberFormat="1" applyBorder="1" applyAlignment="1" applyProtection="1">
      <alignment shrinkToFit="1"/>
      <protection locked="0"/>
    </xf>
    <xf numFmtId="3" fontId="2" fillId="0" borderId="3" xfId="1" applyNumberFormat="1" applyBorder="1" applyAlignment="1" applyProtection="1">
      <alignment shrinkToFit="1"/>
      <protection hidden="1"/>
    </xf>
    <xf numFmtId="3" fontId="4" fillId="0" borderId="5" xfId="1" applyNumberFormat="1" applyFont="1" applyBorder="1" applyAlignment="1" applyProtection="1">
      <alignment shrinkToFit="1"/>
      <protection locked="0"/>
    </xf>
    <xf numFmtId="3" fontId="4" fillId="0" borderId="72" xfId="1" applyNumberFormat="1" applyFont="1" applyBorder="1" applyAlignment="1" applyProtection="1">
      <alignment shrinkToFit="1"/>
      <protection locked="0"/>
    </xf>
    <xf numFmtId="3" fontId="4" fillId="0" borderId="3" xfId="1" applyNumberFormat="1" applyFont="1" applyBorder="1" applyAlignment="1" applyProtection="1">
      <alignment shrinkToFit="1"/>
      <protection hidden="1"/>
    </xf>
    <xf numFmtId="3" fontId="2" fillId="3" borderId="5" xfId="1" applyNumberFormat="1" applyFill="1" applyBorder="1" applyAlignment="1" applyProtection="1">
      <alignment shrinkToFit="1"/>
      <protection locked="0"/>
    </xf>
    <xf numFmtId="3" fontId="2" fillId="3" borderId="72" xfId="1" applyNumberFormat="1" applyFill="1" applyBorder="1" applyAlignment="1" applyProtection="1">
      <alignment shrinkToFit="1"/>
      <protection locked="0"/>
    </xf>
    <xf numFmtId="3" fontId="2" fillId="3" borderId="3" xfId="1" applyNumberFormat="1" applyFill="1" applyBorder="1" applyAlignment="1" applyProtection="1">
      <alignment shrinkToFit="1"/>
      <protection hidden="1"/>
    </xf>
    <xf numFmtId="3" fontId="4" fillId="0" borderId="7" xfId="1" applyNumberFormat="1" applyFont="1" applyBorder="1" applyAlignment="1" applyProtection="1">
      <alignment shrinkToFit="1"/>
      <protection locked="0"/>
    </xf>
    <xf numFmtId="3" fontId="4" fillId="0" borderId="52" xfId="1" applyNumberFormat="1" applyFont="1" applyBorder="1" applyAlignment="1" applyProtection="1">
      <alignment shrinkToFit="1"/>
      <protection locked="0"/>
    </xf>
    <xf numFmtId="3" fontId="4" fillId="0" borderId="6" xfId="1" applyNumberFormat="1" applyFont="1" applyBorder="1" applyAlignment="1" applyProtection="1">
      <alignment shrinkToFit="1"/>
      <protection hidden="1"/>
    </xf>
    <xf numFmtId="3" fontId="2" fillId="0" borderId="54" xfId="1" applyNumberFormat="1" applyBorder="1" applyAlignment="1">
      <alignment shrinkToFit="1"/>
    </xf>
    <xf numFmtId="3" fontId="2" fillId="0" borderId="54" xfId="1" applyNumberFormat="1" applyBorder="1" applyAlignment="1" applyProtection="1">
      <alignment shrinkToFit="1"/>
      <protection hidden="1"/>
    </xf>
    <xf numFmtId="3" fontId="2" fillId="0" borderId="55" xfId="1" applyNumberFormat="1" applyBorder="1" applyAlignment="1">
      <alignment shrinkToFit="1"/>
    </xf>
    <xf numFmtId="4" fontId="2" fillId="0" borderId="5" xfId="1" applyNumberFormat="1" applyBorder="1" applyAlignment="1" applyProtection="1">
      <alignment shrinkToFit="1"/>
      <protection locked="0"/>
    </xf>
    <xf numFmtId="4" fontId="2" fillId="0" borderId="3" xfId="1" applyNumberFormat="1" applyBorder="1" applyAlignment="1" applyProtection="1">
      <alignment shrinkToFit="1"/>
      <protection hidden="1"/>
    </xf>
    <xf numFmtId="3" fontId="4" fillId="2" borderId="65" xfId="1" applyNumberFormat="1" applyFont="1" applyFill="1" applyBorder="1" applyAlignment="1">
      <alignment shrinkToFit="1"/>
    </xf>
    <xf numFmtId="3" fontId="2" fillId="0" borderId="67" xfId="1" applyNumberFormat="1" applyBorder="1" applyAlignment="1">
      <alignment shrinkToFit="1"/>
    </xf>
    <xf numFmtId="0" fontId="0" fillId="6" borderId="0" xfId="0" applyFill="1" applyAlignment="1" applyProtection="1">
      <alignment horizontal="center"/>
      <protection locked="0"/>
    </xf>
    <xf numFmtId="0" fontId="0" fillId="0" borderId="0" xfId="0" applyAlignment="1" applyProtection="1">
      <alignment horizontal="center"/>
      <protection locked="0"/>
    </xf>
    <xf numFmtId="4" fontId="0" fillId="0" borderId="0" xfId="0" applyNumberFormat="1" applyAlignment="1" applyProtection="1">
      <alignment shrinkToFit="1"/>
      <protection locked="0"/>
    </xf>
    <xf numFmtId="49" fontId="2" fillId="2" borderId="92" xfId="1" applyNumberFormat="1" applyFill="1" applyBorder="1" applyAlignment="1">
      <alignment horizontal="center"/>
    </xf>
    <xf numFmtId="49" fontId="4" fillId="2" borderId="92" xfId="1" applyNumberFormat="1" applyFont="1" applyFill="1" applyBorder="1" applyAlignment="1">
      <alignment horizontal="center"/>
    </xf>
    <xf numFmtId="49" fontId="2" fillId="2" borderId="93" xfId="1" applyNumberFormat="1" applyFill="1" applyBorder="1" applyAlignment="1">
      <alignment horizontal="center"/>
    </xf>
    <xf numFmtId="3" fontId="4" fillId="2" borderId="100" xfId="1" applyNumberFormat="1" applyFont="1" applyFill="1" applyBorder="1" applyAlignment="1">
      <alignment shrinkToFit="1"/>
    </xf>
    <xf numFmtId="3" fontId="4" fillId="2" borderId="101" xfId="1" applyNumberFormat="1" applyFont="1" applyFill="1" applyBorder="1" applyAlignment="1">
      <alignment shrinkToFit="1"/>
    </xf>
    <xf numFmtId="3" fontId="2" fillId="0" borderId="104" xfId="1" applyNumberFormat="1" applyBorder="1" applyAlignment="1">
      <alignment shrinkToFit="1"/>
    </xf>
    <xf numFmtId="3" fontId="2" fillId="0" borderId="105" xfId="1" applyNumberFormat="1" applyBorder="1" applyAlignment="1">
      <alignment shrinkToFit="1"/>
    </xf>
    <xf numFmtId="3" fontId="4" fillId="2" borderId="110" xfId="1" applyNumberFormat="1" applyFont="1" applyFill="1" applyBorder="1" applyAlignment="1">
      <alignment shrinkToFit="1"/>
    </xf>
    <xf numFmtId="3" fontId="2" fillId="0" borderId="90" xfId="1" applyNumberFormat="1" applyBorder="1" applyAlignment="1" applyProtection="1">
      <alignment shrinkToFit="1"/>
      <protection hidden="1"/>
    </xf>
    <xf numFmtId="3" fontId="4" fillId="2" borderId="73" xfId="1" applyNumberFormat="1" applyFont="1" applyFill="1" applyBorder="1" applyAlignment="1" applyProtection="1">
      <alignment shrinkToFit="1"/>
      <protection hidden="1"/>
    </xf>
    <xf numFmtId="3" fontId="2" fillId="0" borderId="73" xfId="1" applyNumberFormat="1" applyBorder="1" applyAlignment="1" applyProtection="1">
      <alignment shrinkToFit="1"/>
      <protection hidden="1"/>
    </xf>
    <xf numFmtId="3" fontId="4" fillId="0" borderId="73" xfId="1" applyNumberFormat="1" applyFont="1" applyBorder="1" applyAlignment="1" applyProtection="1">
      <alignment shrinkToFit="1"/>
      <protection hidden="1"/>
    </xf>
    <xf numFmtId="3" fontId="2" fillId="3" borderId="73" xfId="1" applyNumberFormat="1" applyFill="1" applyBorder="1" applyAlignment="1" applyProtection="1">
      <alignment shrinkToFit="1"/>
      <protection hidden="1"/>
    </xf>
    <xf numFmtId="3" fontId="4" fillId="0" borderId="74" xfId="1" applyNumberFormat="1" applyFont="1" applyBorder="1" applyAlignment="1" applyProtection="1">
      <alignment shrinkToFit="1"/>
      <protection hidden="1"/>
    </xf>
    <xf numFmtId="3" fontId="33" fillId="0" borderId="5" xfId="1" applyNumberFormat="1" applyFont="1" applyBorder="1" applyAlignment="1" applyProtection="1">
      <alignment shrinkToFit="1"/>
      <protection locked="0"/>
    </xf>
    <xf numFmtId="0" fontId="35" fillId="0" borderId="0" xfId="0" applyFont="1" applyProtection="1">
      <protection hidden="1"/>
    </xf>
    <xf numFmtId="0" fontId="35" fillId="0" borderId="0" xfId="0" applyFont="1"/>
    <xf numFmtId="3" fontId="4" fillId="2" borderId="145" xfId="1" applyNumberFormat="1" applyFont="1" applyFill="1" applyBorder="1" applyAlignment="1">
      <alignment shrinkToFit="1"/>
    </xf>
    <xf numFmtId="3" fontId="2" fillId="0" borderId="145" xfId="1" applyNumberFormat="1" applyBorder="1" applyAlignment="1" applyProtection="1">
      <alignment shrinkToFit="1"/>
      <protection locked="0"/>
    </xf>
    <xf numFmtId="3" fontId="4" fillId="0" borderId="145" xfId="1" applyNumberFormat="1" applyFont="1" applyBorder="1" applyAlignment="1" applyProtection="1">
      <alignment shrinkToFit="1"/>
      <protection locked="0"/>
    </xf>
    <xf numFmtId="3" fontId="4" fillId="0" borderId="146" xfId="1" applyNumberFormat="1" applyFont="1" applyBorder="1" applyAlignment="1" applyProtection="1">
      <alignment shrinkToFit="1"/>
      <protection locked="0"/>
    </xf>
    <xf numFmtId="4" fontId="2" fillId="0" borderId="145" xfId="1" applyNumberFormat="1" applyBorder="1" applyAlignment="1" applyProtection="1">
      <alignment shrinkToFit="1"/>
      <protection locked="0"/>
    </xf>
    <xf numFmtId="3" fontId="2" fillId="0" borderId="147" xfId="1" applyNumberFormat="1" applyBorder="1" applyAlignment="1" applyProtection="1">
      <alignment shrinkToFit="1"/>
      <protection locked="0"/>
    </xf>
    <xf numFmtId="3" fontId="4" fillId="2" borderId="153" xfId="1" applyNumberFormat="1" applyFont="1" applyFill="1" applyBorder="1" applyAlignment="1">
      <alignment shrinkToFit="1"/>
    </xf>
    <xf numFmtId="3" fontId="4" fillId="2" borderId="154" xfId="1" applyNumberFormat="1" applyFont="1" applyFill="1" applyBorder="1" applyAlignment="1">
      <alignment shrinkToFit="1"/>
    </xf>
    <xf numFmtId="3" fontId="2" fillId="0" borderId="153" xfId="1" applyNumberFormat="1" applyBorder="1" applyAlignment="1" applyProtection="1">
      <alignment shrinkToFit="1"/>
      <protection locked="0"/>
    </xf>
    <xf numFmtId="3" fontId="2" fillId="0" borderId="154" xfId="1" applyNumberFormat="1" applyBorder="1" applyAlignment="1" applyProtection="1">
      <alignment shrinkToFit="1"/>
      <protection locked="0"/>
    </xf>
    <xf numFmtId="3" fontId="4" fillId="0" borderId="153" xfId="1" applyNumberFormat="1" applyFont="1" applyBorder="1" applyAlignment="1" applyProtection="1">
      <alignment shrinkToFit="1"/>
      <protection locked="0"/>
    </xf>
    <xf numFmtId="3" fontId="4" fillId="0" borderId="154" xfId="1" applyNumberFormat="1" applyFont="1" applyBorder="1" applyAlignment="1" applyProtection="1">
      <alignment shrinkToFit="1"/>
      <protection locked="0"/>
    </xf>
    <xf numFmtId="3" fontId="4" fillId="0" borderId="155" xfId="1" applyNumberFormat="1" applyFont="1" applyBorder="1" applyAlignment="1" applyProtection="1">
      <alignment shrinkToFit="1"/>
      <protection locked="0"/>
    </xf>
    <xf numFmtId="3" fontId="4" fillId="0" borderId="156" xfId="1" applyNumberFormat="1" applyFont="1" applyBorder="1" applyAlignment="1" applyProtection="1">
      <alignment shrinkToFit="1"/>
      <protection locked="0"/>
    </xf>
    <xf numFmtId="3" fontId="2" fillId="0" borderId="157" xfId="1" applyNumberFormat="1" applyBorder="1" applyAlignment="1">
      <alignment shrinkToFit="1"/>
    </xf>
    <xf numFmtId="3" fontId="2" fillId="0" borderId="158" xfId="1" applyNumberFormat="1" applyBorder="1" applyAlignment="1" applyProtection="1">
      <alignment shrinkToFit="1"/>
      <protection locked="0"/>
    </xf>
    <xf numFmtId="3" fontId="4" fillId="2" borderId="5" xfId="1" applyNumberFormat="1" applyFont="1" applyFill="1" applyBorder="1" applyAlignment="1" applyProtection="1">
      <alignment shrinkToFit="1"/>
      <protection hidden="1"/>
    </xf>
    <xf numFmtId="3" fontId="4" fillId="2" borderId="173" xfId="1" applyNumberFormat="1" applyFont="1" applyFill="1" applyBorder="1" applyAlignment="1" applyProtection="1">
      <alignment shrinkToFit="1"/>
      <protection hidden="1"/>
    </xf>
    <xf numFmtId="3" fontId="4" fillId="2" borderId="171" xfId="1" applyNumberFormat="1" applyFont="1" applyFill="1" applyBorder="1" applyAlignment="1" applyProtection="1">
      <alignment shrinkToFit="1"/>
      <protection hidden="1"/>
    </xf>
    <xf numFmtId="3" fontId="4" fillId="2" borderId="164" xfId="1" applyNumberFormat="1" applyFont="1" applyFill="1" applyBorder="1" applyAlignment="1" applyProtection="1">
      <alignment shrinkToFit="1"/>
      <protection hidden="1"/>
    </xf>
    <xf numFmtId="3" fontId="2" fillId="0" borderId="5" xfId="1" applyNumberFormat="1" applyBorder="1" applyAlignment="1" applyProtection="1">
      <alignment horizontal="right" shrinkToFit="1"/>
      <protection locked="0"/>
    </xf>
    <xf numFmtId="3" fontId="2" fillId="0" borderId="145" xfId="1" applyNumberFormat="1" applyBorder="1" applyAlignment="1" applyProtection="1">
      <alignment horizontal="right" shrinkToFit="1"/>
      <protection locked="0"/>
    </xf>
    <xf numFmtId="3" fontId="2" fillId="0" borderId="153" xfId="1" applyNumberFormat="1" applyBorder="1" applyAlignment="1" applyProtection="1">
      <alignment horizontal="right" shrinkToFit="1"/>
      <protection locked="0"/>
    </xf>
    <xf numFmtId="3" fontId="2" fillId="0" borderId="154" xfId="1" applyNumberFormat="1" applyBorder="1" applyAlignment="1" applyProtection="1">
      <alignment horizontal="right" shrinkToFit="1"/>
      <protection locked="0"/>
    </xf>
    <xf numFmtId="0" fontId="0" fillId="0" borderId="0" xfId="0" applyAlignment="1">
      <alignment horizontal="right"/>
    </xf>
    <xf numFmtId="3" fontId="4" fillId="2" borderId="110" xfId="1" applyNumberFormat="1" applyFont="1" applyFill="1" applyBorder="1" applyAlignment="1">
      <alignment horizontal="right" shrinkToFit="1"/>
    </xf>
    <xf numFmtId="3" fontId="4" fillId="2" borderId="120" xfId="1" applyNumberFormat="1" applyFont="1" applyFill="1" applyBorder="1" applyAlignment="1">
      <alignment horizontal="right" shrinkToFit="1"/>
    </xf>
    <xf numFmtId="3" fontId="2" fillId="0" borderId="54" xfId="1" applyNumberFormat="1" applyBorder="1" applyAlignment="1">
      <alignment horizontal="right" shrinkToFit="1"/>
    </xf>
    <xf numFmtId="3" fontId="2" fillId="0" borderId="67" xfId="1" applyNumberFormat="1" applyBorder="1" applyAlignment="1">
      <alignment horizontal="right" shrinkToFit="1"/>
    </xf>
    <xf numFmtId="3" fontId="4" fillId="3" borderId="153" xfId="1" applyNumberFormat="1" applyFont="1" applyFill="1" applyBorder="1" applyAlignment="1" applyProtection="1">
      <alignment shrinkToFit="1"/>
      <protection locked="0"/>
    </xf>
    <xf numFmtId="3" fontId="4" fillId="3" borderId="154" xfId="1" applyNumberFormat="1" applyFont="1" applyFill="1" applyBorder="1" applyAlignment="1" applyProtection="1">
      <alignment shrinkToFit="1"/>
      <protection locked="0"/>
    </xf>
    <xf numFmtId="3" fontId="2" fillId="7" borderId="153" xfId="1" applyNumberFormat="1" applyFill="1" applyBorder="1" applyAlignment="1">
      <alignment horizontal="right" shrinkToFit="1"/>
    </xf>
    <xf numFmtId="3" fontId="2" fillId="7" borderId="154" xfId="1" applyNumberFormat="1" applyFill="1" applyBorder="1" applyAlignment="1">
      <alignment horizontal="right" shrinkToFit="1"/>
    </xf>
    <xf numFmtId="0" fontId="0" fillId="0" borderId="0" xfId="0" applyAlignment="1">
      <alignment vertical="top"/>
    </xf>
    <xf numFmtId="0" fontId="23" fillId="0" borderId="0" xfId="0" applyFont="1"/>
    <xf numFmtId="0" fontId="28" fillId="0" borderId="0" xfId="0" applyFont="1"/>
    <xf numFmtId="3" fontId="4" fillId="2" borderId="186" xfId="1" applyNumberFormat="1" applyFont="1" applyFill="1" applyBorder="1" applyAlignment="1">
      <alignment horizontal="right" shrinkToFit="1"/>
    </xf>
    <xf numFmtId="3" fontId="4" fillId="2" borderId="187" xfId="1" applyNumberFormat="1" applyFont="1" applyFill="1" applyBorder="1" applyAlignment="1">
      <alignment horizontal="right" shrinkToFit="1"/>
    </xf>
    <xf numFmtId="3" fontId="2" fillId="0" borderId="53" xfId="1" applyNumberFormat="1" applyBorder="1" applyAlignment="1">
      <alignment horizontal="right" shrinkToFit="1"/>
    </xf>
    <xf numFmtId="3" fontId="2" fillId="0" borderId="105" xfId="1" applyNumberFormat="1" applyBorder="1" applyAlignment="1">
      <alignment horizontal="right" shrinkToFit="1"/>
    </xf>
    <xf numFmtId="0" fontId="0" fillId="0" borderId="0" xfId="0" applyAlignment="1">
      <alignment vertical="justify" wrapText="1"/>
    </xf>
    <xf numFmtId="0" fontId="20" fillId="0" borderId="0" xfId="0" applyFont="1" applyAlignment="1">
      <alignment vertical="justify" wrapText="1"/>
    </xf>
    <xf numFmtId="0" fontId="25" fillId="6" borderId="0" xfId="0" applyFont="1" applyFill="1" applyProtection="1">
      <protection locked="0"/>
    </xf>
    <xf numFmtId="0" fontId="24" fillId="6" borderId="0" xfId="0" applyFont="1" applyFill="1" applyProtection="1">
      <protection locked="0"/>
    </xf>
    <xf numFmtId="0" fontId="7" fillId="6" borderId="0" xfId="0" applyFont="1" applyFill="1" applyProtection="1">
      <protection locked="0"/>
    </xf>
    <xf numFmtId="0" fontId="36" fillId="0" borderId="0" xfId="0" applyFont="1"/>
    <xf numFmtId="3" fontId="2" fillId="0" borderId="5" xfId="1" applyNumberFormat="1" applyBorder="1" applyAlignment="1" applyProtection="1">
      <alignment horizontal="right" shrinkToFit="1"/>
      <protection hidden="1"/>
    </xf>
    <xf numFmtId="3" fontId="2" fillId="0" borderId="153" xfId="1" applyNumberFormat="1" applyBorder="1" applyAlignment="1" applyProtection="1">
      <alignment horizontal="right" shrinkToFit="1"/>
      <protection hidden="1"/>
    </xf>
    <xf numFmtId="3" fontId="2" fillId="0" borderId="154" xfId="1" applyNumberFormat="1" applyBorder="1" applyAlignment="1" applyProtection="1">
      <alignment horizontal="right" shrinkToFit="1"/>
      <protection hidden="1"/>
    </xf>
    <xf numFmtId="0" fontId="20" fillId="0" borderId="0" xfId="0" applyFont="1" applyAlignment="1">
      <alignment vertical="justify"/>
    </xf>
    <xf numFmtId="0" fontId="20" fillId="0" borderId="0" xfId="0" applyFont="1" applyAlignment="1">
      <alignment horizontal="justify" vertical="justify" wrapText="1"/>
    </xf>
    <xf numFmtId="0" fontId="0" fillId="0" borderId="0" xfId="0" applyAlignment="1">
      <alignment horizontal="justify" vertical="justify" wrapText="1"/>
    </xf>
    <xf numFmtId="0" fontId="31" fillId="3" borderId="0" xfId="0" applyFont="1" applyFill="1"/>
    <xf numFmtId="0" fontId="31" fillId="3" borderId="0" xfId="0" applyFont="1" applyFill="1" applyAlignment="1">
      <alignment vertical="top"/>
    </xf>
    <xf numFmtId="0" fontId="9" fillId="2" borderId="5" xfId="1" applyFont="1" applyFill="1" applyBorder="1" applyAlignment="1" applyProtection="1">
      <alignment horizontal="left" wrapText="1"/>
      <protection hidden="1"/>
    </xf>
    <xf numFmtId="0" fontId="0" fillId="6" borderId="15" xfId="0" applyFill="1" applyBorder="1"/>
    <xf numFmtId="0" fontId="8" fillId="6" borderId="15" xfId="1" applyFont="1" applyFill="1" applyBorder="1"/>
    <xf numFmtId="0" fontId="21" fillId="6" borderId="15" xfId="1" applyFont="1" applyFill="1" applyBorder="1" applyAlignment="1">
      <alignment horizontal="center" vertical="center" shrinkToFit="1"/>
    </xf>
    <xf numFmtId="0" fontId="0" fillId="6" borderId="15" xfId="0" applyFill="1" applyBorder="1" applyAlignment="1">
      <alignment horizontal="right"/>
    </xf>
    <xf numFmtId="0" fontId="0" fillId="6" borderId="16" xfId="0" applyFill="1" applyBorder="1"/>
    <xf numFmtId="0" fontId="0" fillId="6" borderId="18" xfId="0" applyFill="1" applyBorder="1"/>
    <xf numFmtId="0" fontId="2" fillId="6" borderId="10" xfId="1" applyFill="1" applyBorder="1" applyProtection="1">
      <protection hidden="1"/>
    </xf>
    <xf numFmtId="0" fontId="0" fillId="6" borderId="10" xfId="0" applyFill="1" applyBorder="1"/>
    <xf numFmtId="0" fontId="16" fillId="6" borderId="11" xfId="0" applyFont="1" applyFill="1" applyBorder="1" applyAlignment="1" applyProtection="1">
      <alignment horizontal="center" vertical="center" wrapText="1"/>
      <protection hidden="1"/>
    </xf>
    <xf numFmtId="0" fontId="16" fillId="6" borderId="95" xfId="0" applyFont="1" applyFill="1" applyBorder="1" applyAlignment="1" applyProtection="1">
      <alignment horizontal="center" vertical="center" wrapText="1"/>
      <protection hidden="1"/>
    </xf>
    <xf numFmtId="0" fontId="16" fillId="6" borderId="181" xfId="0" applyFont="1" applyFill="1" applyBorder="1" applyAlignment="1" applyProtection="1">
      <alignment horizontal="center" vertical="center" wrapText="1"/>
      <protection hidden="1"/>
    </xf>
    <xf numFmtId="0" fontId="16" fillId="6" borderId="182" xfId="0" applyFont="1" applyFill="1" applyBorder="1" applyAlignment="1" applyProtection="1">
      <alignment horizontal="center" vertical="center" wrapText="1"/>
      <protection hidden="1"/>
    </xf>
    <xf numFmtId="0" fontId="2" fillId="6" borderId="30" xfId="1" applyFill="1" applyBorder="1" applyAlignment="1">
      <alignment horizontal="center"/>
    </xf>
    <xf numFmtId="49" fontId="4" fillId="6" borderId="30" xfId="1" applyNumberFormat="1" applyFont="1" applyFill="1" applyBorder="1" applyAlignment="1">
      <alignment horizontal="center"/>
    </xf>
    <xf numFmtId="49" fontId="2" fillId="6" borderId="4" xfId="1" applyNumberFormat="1" applyFill="1" applyBorder="1" applyAlignment="1">
      <alignment horizontal="center"/>
    </xf>
    <xf numFmtId="49" fontId="2" fillId="6" borderId="91" xfId="1" applyNumberFormat="1" applyFill="1" applyBorder="1" applyAlignment="1">
      <alignment horizontal="center"/>
    </xf>
    <xf numFmtId="0" fontId="16" fillId="6" borderId="124" xfId="0" applyFont="1" applyFill="1" applyBorder="1" applyAlignment="1" applyProtection="1">
      <alignment horizontal="center" vertical="center" shrinkToFit="1"/>
      <protection hidden="1"/>
    </xf>
    <xf numFmtId="0" fontId="16" fillId="6" borderId="121" xfId="0" applyFont="1" applyFill="1" applyBorder="1" applyAlignment="1" applyProtection="1">
      <alignment horizontal="center" vertical="center" shrinkToFit="1"/>
      <protection hidden="1"/>
    </xf>
    <xf numFmtId="0" fontId="13" fillId="6" borderId="5" xfId="1" applyFont="1" applyFill="1" applyBorder="1" applyAlignment="1" applyProtection="1">
      <alignment horizontal="left" wrapText="1" shrinkToFit="1"/>
      <protection hidden="1"/>
    </xf>
    <xf numFmtId="49" fontId="4" fillId="6" borderId="5" xfId="1" applyNumberFormat="1" applyFont="1" applyFill="1" applyBorder="1" applyAlignment="1">
      <alignment horizontal="center"/>
    </xf>
    <xf numFmtId="49" fontId="2" fillId="6" borderId="2" xfId="1" applyNumberFormat="1" applyFill="1" applyBorder="1" applyAlignment="1">
      <alignment horizontal="center"/>
    </xf>
    <xf numFmtId="49" fontId="2" fillId="6" borderId="92" xfId="1" applyNumberFormat="1" applyFill="1" applyBorder="1" applyAlignment="1">
      <alignment horizontal="center"/>
    </xf>
    <xf numFmtId="3" fontId="4" fillId="6" borderId="100" xfId="1" applyNumberFormat="1" applyFont="1" applyFill="1" applyBorder="1" applyAlignment="1">
      <alignment shrinkToFit="1"/>
    </xf>
    <xf numFmtId="3" fontId="4" fillId="6" borderId="101" xfId="1" applyNumberFormat="1" applyFont="1" applyFill="1" applyBorder="1" applyAlignment="1">
      <alignment shrinkToFit="1"/>
    </xf>
    <xf numFmtId="3" fontId="4" fillId="6" borderId="110" xfId="1" applyNumberFormat="1" applyFont="1" applyFill="1" applyBorder="1" applyAlignment="1">
      <alignment shrinkToFit="1"/>
    </xf>
    <xf numFmtId="3" fontId="4" fillId="6" borderId="120" xfId="1" applyNumberFormat="1" applyFont="1" applyFill="1" applyBorder="1" applyAlignment="1">
      <alignment shrinkToFit="1"/>
    </xf>
    <xf numFmtId="3" fontId="4" fillId="6" borderId="125" xfId="1" applyNumberFormat="1" applyFont="1" applyFill="1" applyBorder="1" applyAlignment="1">
      <alignment shrinkToFit="1"/>
    </xf>
    <xf numFmtId="3" fontId="4" fillId="6" borderId="123" xfId="1" applyNumberFormat="1" applyFont="1" applyFill="1" applyBorder="1" applyAlignment="1">
      <alignment shrinkToFit="1"/>
    </xf>
    <xf numFmtId="3" fontId="4" fillId="6" borderId="110" xfId="1" applyNumberFormat="1" applyFont="1" applyFill="1" applyBorder="1" applyAlignment="1">
      <alignment horizontal="right" shrinkToFit="1"/>
    </xf>
    <xf numFmtId="3" fontId="4" fillId="6" borderId="120" xfId="1" applyNumberFormat="1" applyFont="1" applyFill="1" applyBorder="1" applyAlignment="1">
      <alignment horizontal="right" shrinkToFit="1"/>
    </xf>
    <xf numFmtId="3" fontId="4" fillId="6" borderId="186" xfId="1" applyNumberFormat="1" applyFont="1" applyFill="1" applyBorder="1" applyAlignment="1">
      <alignment horizontal="right" shrinkToFit="1"/>
    </xf>
    <xf numFmtId="3" fontId="4" fillId="6" borderId="187" xfId="1" applyNumberFormat="1" applyFont="1" applyFill="1" applyBorder="1" applyAlignment="1">
      <alignment horizontal="right" shrinkToFit="1"/>
    </xf>
    <xf numFmtId="0" fontId="14" fillId="6" borderId="5" xfId="0" applyFont="1" applyFill="1" applyBorder="1" applyAlignment="1">
      <alignment vertical="center" wrapText="1"/>
    </xf>
    <xf numFmtId="0" fontId="14" fillId="6" borderId="7" xfId="0" applyFont="1" applyFill="1" applyBorder="1" applyAlignment="1">
      <alignment vertical="center" wrapText="1"/>
    </xf>
    <xf numFmtId="3" fontId="2" fillId="6" borderId="100" xfId="1" applyNumberFormat="1" applyFill="1" applyBorder="1" applyAlignment="1">
      <alignment shrinkToFit="1"/>
    </xf>
    <xf numFmtId="3" fontId="2" fillId="6" borderId="101" xfId="1" applyNumberFormat="1" applyFill="1" applyBorder="1" applyAlignment="1">
      <alignment shrinkToFit="1"/>
    </xf>
    <xf numFmtId="3" fontId="2" fillId="6" borderId="110" xfId="1" applyNumberFormat="1" applyFill="1" applyBorder="1" applyAlignment="1">
      <alignment shrinkToFit="1"/>
    </xf>
    <xf numFmtId="3" fontId="2" fillId="6" borderId="120" xfId="1" applyNumberFormat="1" applyFill="1" applyBorder="1" applyAlignment="1">
      <alignment shrinkToFit="1"/>
    </xf>
    <xf numFmtId="3" fontId="2" fillId="6" borderId="125" xfId="1" applyNumberFormat="1" applyFill="1" applyBorder="1" applyAlignment="1">
      <alignment shrinkToFit="1"/>
    </xf>
    <xf numFmtId="3" fontId="2" fillId="6" borderId="123" xfId="1" applyNumberFormat="1" applyFill="1" applyBorder="1" applyAlignment="1">
      <alignment shrinkToFit="1"/>
    </xf>
    <xf numFmtId="3" fontId="2" fillId="6" borderId="110" xfId="1" applyNumberFormat="1" applyFill="1" applyBorder="1" applyAlignment="1">
      <alignment horizontal="right" shrinkToFit="1"/>
    </xf>
    <xf numFmtId="3" fontId="2" fillId="6" borderId="120" xfId="1" applyNumberFormat="1" applyFill="1" applyBorder="1" applyAlignment="1">
      <alignment horizontal="right" shrinkToFit="1"/>
    </xf>
    <xf numFmtId="3" fontId="2" fillId="6" borderId="186" xfId="1" applyNumberFormat="1" applyFill="1" applyBorder="1" applyAlignment="1">
      <alignment horizontal="right" shrinkToFit="1"/>
    </xf>
    <xf numFmtId="3" fontId="2" fillId="6" borderId="187" xfId="1" applyNumberFormat="1" applyFill="1" applyBorder="1" applyAlignment="1">
      <alignment horizontal="right" shrinkToFit="1"/>
    </xf>
    <xf numFmtId="0" fontId="13" fillId="6" borderId="5" xfId="1" applyFont="1" applyFill="1" applyBorder="1" applyAlignment="1" applyProtection="1">
      <alignment horizontal="left" wrapText="1"/>
      <protection hidden="1"/>
    </xf>
    <xf numFmtId="3" fontId="2" fillId="6" borderId="65" xfId="1" applyNumberFormat="1" applyFill="1" applyBorder="1" applyAlignment="1">
      <alignment shrinkToFit="1"/>
    </xf>
    <xf numFmtId="3" fontId="2" fillId="6" borderId="24" xfId="1" applyNumberFormat="1" applyFill="1" applyBorder="1" applyAlignment="1">
      <alignment shrinkToFit="1"/>
    </xf>
    <xf numFmtId="3" fontId="4" fillId="6" borderId="65" xfId="1" applyNumberFormat="1" applyFont="1" applyFill="1" applyBorder="1" applyAlignment="1">
      <alignment shrinkToFit="1"/>
    </xf>
    <xf numFmtId="3" fontId="4" fillId="6" borderId="24" xfId="1" applyNumberFormat="1" applyFont="1" applyFill="1" applyBorder="1" applyAlignment="1">
      <alignment shrinkToFit="1"/>
    </xf>
    <xf numFmtId="0" fontId="15" fillId="6" borderId="5" xfId="0" applyFont="1" applyFill="1" applyBorder="1" applyAlignment="1">
      <alignment vertical="center" wrapText="1"/>
    </xf>
    <xf numFmtId="0" fontId="13" fillId="9" borderId="5" xfId="1" applyFont="1" applyFill="1" applyBorder="1" applyAlignment="1" applyProtection="1">
      <alignment horizontal="left" wrapText="1" shrinkToFit="1"/>
      <protection hidden="1"/>
    </xf>
    <xf numFmtId="0" fontId="14" fillId="6" borderId="5" xfId="0" applyFont="1" applyFill="1" applyBorder="1" applyAlignment="1">
      <alignment horizontal="left" vertical="center" wrapText="1"/>
    </xf>
    <xf numFmtId="0" fontId="13" fillId="6" borderId="5" xfId="1" applyFont="1" applyFill="1" applyBorder="1" applyAlignment="1">
      <alignment horizontal="left" wrapText="1"/>
    </xf>
    <xf numFmtId="49" fontId="4" fillId="6" borderId="5" xfId="1" applyNumberFormat="1" applyFont="1" applyFill="1" applyBorder="1" applyAlignment="1">
      <alignment horizontal="center" wrapText="1"/>
    </xf>
    <xf numFmtId="0" fontId="13" fillId="6" borderId="5" xfId="1" applyFont="1" applyFill="1" applyBorder="1" applyAlignment="1" applyProtection="1">
      <alignment horizontal="left" wrapText="1" shrinkToFit="1"/>
      <protection locked="0"/>
    </xf>
    <xf numFmtId="3" fontId="2" fillId="6" borderId="100" xfId="1" applyNumberFormat="1" applyFill="1" applyBorder="1" applyAlignment="1">
      <alignment horizontal="right" shrinkToFit="1"/>
    </xf>
    <xf numFmtId="3" fontId="2" fillId="6" borderId="101" xfId="1" applyNumberFormat="1" applyFill="1" applyBorder="1" applyAlignment="1">
      <alignment horizontal="right" shrinkToFit="1"/>
    </xf>
    <xf numFmtId="3" fontId="2" fillId="6" borderId="65" xfId="1" applyNumberFormat="1" applyFill="1" applyBorder="1" applyAlignment="1">
      <alignment horizontal="right" shrinkToFit="1"/>
    </xf>
    <xf numFmtId="3" fontId="2" fillId="6" borderId="24" xfId="1" applyNumberFormat="1" applyFill="1" applyBorder="1" applyAlignment="1">
      <alignment horizontal="right" shrinkToFit="1"/>
    </xf>
    <xf numFmtId="49" fontId="4" fillId="6" borderId="2" xfId="1" applyNumberFormat="1" applyFont="1" applyFill="1" applyBorder="1" applyAlignment="1">
      <alignment horizontal="center"/>
    </xf>
    <xf numFmtId="49" fontId="4" fillId="6" borderId="92" xfId="1" applyNumberFormat="1" applyFont="1" applyFill="1" applyBorder="1" applyAlignment="1">
      <alignment horizontal="center"/>
    </xf>
    <xf numFmtId="0" fontId="2" fillId="6" borderId="126" xfId="1" applyFill="1" applyBorder="1" applyAlignment="1" applyProtection="1">
      <alignment horizontal="left" wrapText="1"/>
      <protection hidden="1"/>
    </xf>
    <xf numFmtId="49" fontId="4" fillId="6" borderId="7" xfId="1" applyNumberFormat="1" applyFont="1" applyFill="1" applyBorder="1" applyAlignment="1">
      <alignment horizontal="center"/>
    </xf>
    <xf numFmtId="49" fontId="2" fillId="6" borderId="52" xfId="1" applyNumberFormat="1" applyFill="1" applyBorder="1" applyAlignment="1">
      <alignment horizontal="center"/>
    </xf>
    <xf numFmtId="49" fontId="2" fillId="6" borderId="93" xfId="1" applyNumberFormat="1" applyFill="1" applyBorder="1" applyAlignment="1">
      <alignment horizontal="center"/>
    </xf>
    <xf numFmtId="3" fontId="4" fillId="6" borderId="102" xfId="1" applyNumberFormat="1" applyFont="1" applyFill="1" applyBorder="1" applyAlignment="1">
      <alignment shrinkToFit="1"/>
    </xf>
    <xf numFmtId="3" fontId="4" fillId="6" borderId="103" xfId="1" applyNumberFormat="1" applyFont="1" applyFill="1" applyBorder="1" applyAlignment="1">
      <alignment shrinkToFit="1"/>
    </xf>
    <xf numFmtId="3" fontId="4" fillId="6" borderId="111" xfId="1" applyNumberFormat="1" applyFont="1" applyFill="1" applyBorder="1" applyAlignment="1">
      <alignment shrinkToFit="1"/>
    </xf>
    <xf numFmtId="3" fontId="4" fillId="6" borderId="66" xfId="1" applyNumberFormat="1" applyFont="1" applyFill="1" applyBorder="1" applyAlignment="1">
      <alignment shrinkToFit="1"/>
    </xf>
    <xf numFmtId="3" fontId="4" fillId="6" borderId="43" xfId="1" applyNumberFormat="1" applyFont="1" applyFill="1" applyBorder="1" applyAlignment="1">
      <alignment shrinkToFit="1"/>
    </xf>
    <xf numFmtId="3" fontId="4" fillId="6" borderId="111" xfId="1" applyNumberFormat="1" applyFont="1" applyFill="1" applyBorder="1" applyAlignment="1">
      <alignment horizontal="right" shrinkToFit="1"/>
    </xf>
    <xf numFmtId="3" fontId="4" fillId="6" borderId="139" xfId="1" applyNumberFormat="1" applyFont="1" applyFill="1" applyBorder="1" applyAlignment="1">
      <alignment horizontal="right" shrinkToFit="1"/>
    </xf>
    <xf numFmtId="3" fontId="4" fillId="6" borderId="188" xfId="1" applyNumberFormat="1" applyFont="1" applyFill="1" applyBorder="1" applyAlignment="1">
      <alignment horizontal="right" shrinkToFit="1"/>
    </xf>
    <xf numFmtId="3" fontId="4" fillId="6" borderId="189" xfId="1" applyNumberFormat="1" applyFont="1" applyFill="1" applyBorder="1" applyAlignment="1">
      <alignment horizontal="right" shrinkToFit="1"/>
    </xf>
    <xf numFmtId="0" fontId="2" fillId="6" borderId="5" xfId="1" applyFill="1" applyBorder="1" applyAlignment="1" applyProtection="1">
      <alignment horizontal="left" wrapText="1"/>
      <protection hidden="1"/>
    </xf>
    <xf numFmtId="0" fontId="2" fillId="6" borderId="5" xfId="1" applyFill="1" applyBorder="1" applyAlignment="1" applyProtection="1">
      <alignment horizontal="left" wrapText="1" shrinkToFit="1"/>
      <protection hidden="1"/>
    </xf>
    <xf numFmtId="0" fontId="2" fillId="6" borderId="5" xfId="1" applyFill="1" applyBorder="1" applyAlignment="1" applyProtection="1">
      <alignment horizontal="left" vertical="center" wrapText="1" shrinkToFit="1"/>
      <protection hidden="1"/>
    </xf>
    <xf numFmtId="0" fontId="9" fillId="6" borderId="5" xfId="1" applyFont="1" applyFill="1" applyBorder="1" applyAlignment="1" applyProtection="1">
      <alignment horizontal="left" wrapText="1"/>
      <protection hidden="1"/>
    </xf>
    <xf numFmtId="0" fontId="2" fillId="6" borderId="41" xfId="1" applyFill="1" applyBorder="1" applyAlignment="1" applyProtection="1">
      <alignment vertical="top" wrapText="1" shrinkToFit="1"/>
      <protection hidden="1"/>
    </xf>
    <xf numFmtId="0" fontId="4" fillId="6" borderId="5" xfId="1" applyFont="1" applyFill="1" applyBorder="1" applyAlignment="1" applyProtection="1">
      <alignment horizontal="left" wrapText="1"/>
      <protection hidden="1"/>
    </xf>
    <xf numFmtId="0" fontId="4" fillId="6" borderId="5" xfId="1" applyFont="1" applyFill="1" applyBorder="1" applyAlignment="1" applyProtection="1">
      <alignment horizontal="left" wrapText="1"/>
      <protection locked="0"/>
    </xf>
    <xf numFmtId="49" fontId="2" fillId="6" borderId="72" xfId="1" applyNumberFormat="1" applyFill="1" applyBorder="1" applyAlignment="1">
      <alignment horizontal="center" wrapText="1"/>
    </xf>
    <xf numFmtId="0" fontId="2" fillId="6" borderId="42" xfId="1" applyFill="1" applyBorder="1" applyAlignment="1" applyProtection="1">
      <alignment vertical="top" wrapText="1" shrinkToFit="1"/>
      <protection hidden="1"/>
    </xf>
    <xf numFmtId="0" fontId="2" fillId="6" borderId="5" xfId="1" applyFill="1" applyBorder="1" applyAlignment="1" applyProtection="1">
      <alignment horizontal="center" wrapText="1"/>
      <protection locked="0"/>
    </xf>
    <xf numFmtId="0" fontId="2" fillId="6" borderId="5" xfId="1" applyFill="1" applyBorder="1" applyAlignment="1" applyProtection="1">
      <alignment horizontal="left" wrapText="1"/>
      <protection locked="0"/>
    </xf>
    <xf numFmtId="0" fontId="13" fillId="6" borderId="5" xfId="1" applyFont="1" applyFill="1" applyBorder="1" applyAlignment="1" applyProtection="1">
      <alignment horizontal="left" wrapText="1"/>
      <protection locked="0"/>
    </xf>
    <xf numFmtId="0" fontId="4" fillId="6" borderId="5" xfId="1" applyFont="1" applyFill="1" applyBorder="1" applyAlignment="1" applyProtection="1">
      <alignment wrapText="1"/>
      <protection hidden="1"/>
    </xf>
    <xf numFmtId="49" fontId="2" fillId="6" borderId="72" xfId="1" applyNumberFormat="1" applyFill="1" applyBorder="1" applyAlignment="1">
      <alignment horizontal="center"/>
    </xf>
    <xf numFmtId="49" fontId="2" fillId="6" borderId="5" xfId="1" applyNumberFormat="1" applyFill="1" applyBorder="1" applyAlignment="1" applyProtection="1">
      <alignment horizontal="center" wrapText="1"/>
      <protection hidden="1"/>
    </xf>
    <xf numFmtId="0" fontId="22" fillId="6" borderId="5" xfId="1" applyFont="1" applyFill="1" applyBorder="1" applyAlignment="1" applyProtection="1">
      <alignment horizontal="left" wrapText="1"/>
      <protection hidden="1"/>
    </xf>
    <xf numFmtId="0" fontId="2" fillId="6" borderId="8" xfId="1" applyFill="1" applyBorder="1" applyAlignment="1" applyProtection="1">
      <alignment horizontal="left" wrapText="1"/>
      <protection hidden="1"/>
    </xf>
    <xf numFmtId="0" fontId="2" fillId="6" borderId="5" xfId="1" applyFill="1" applyBorder="1" applyAlignment="1" applyProtection="1">
      <alignment horizontal="center" wrapText="1"/>
      <protection hidden="1"/>
    </xf>
    <xf numFmtId="0" fontId="2" fillId="6" borderId="29" xfId="1" applyFill="1" applyBorder="1" applyAlignment="1" applyProtection="1">
      <alignment vertical="top" wrapText="1" shrinkToFit="1"/>
      <protection hidden="1"/>
    </xf>
    <xf numFmtId="0" fontId="4" fillId="6" borderId="9" xfId="1" applyFont="1" applyFill="1" applyBorder="1" applyAlignment="1" applyProtection="1">
      <alignment wrapText="1"/>
      <protection hidden="1"/>
    </xf>
    <xf numFmtId="0" fontId="2" fillId="6" borderId="9" xfId="1" applyFill="1" applyBorder="1" applyAlignment="1" applyProtection="1">
      <alignment wrapText="1"/>
      <protection hidden="1"/>
    </xf>
    <xf numFmtId="49" fontId="4" fillId="6" borderId="9" xfId="1" applyNumberFormat="1" applyFont="1" applyFill="1" applyBorder="1" applyAlignment="1" applyProtection="1">
      <alignment horizontal="center"/>
      <protection hidden="1"/>
    </xf>
    <xf numFmtId="49" fontId="2" fillId="6" borderId="22" xfId="1" applyNumberFormat="1" applyFill="1" applyBorder="1" applyAlignment="1" applyProtection="1">
      <alignment horizontal="center"/>
      <protection hidden="1"/>
    </xf>
    <xf numFmtId="49" fontId="4" fillId="6" borderId="94" xfId="1" applyNumberFormat="1" applyFont="1" applyFill="1" applyBorder="1" applyAlignment="1" applyProtection="1">
      <alignment horizontal="center"/>
      <protection hidden="1"/>
    </xf>
    <xf numFmtId="4" fontId="2" fillId="6" borderId="63" xfId="1" applyNumberFormat="1" applyFill="1" applyBorder="1" applyAlignment="1" applyProtection="1">
      <alignment shrinkToFit="1"/>
      <protection hidden="1"/>
    </xf>
    <xf numFmtId="4" fontId="2" fillId="6" borderId="98" xfId="1" applyNumberFormat="1" applyFill="1" applyBorder="1" applyAlignment="1" applyProtection="1">
      <alignment shrinkToFit="1"/>
      <protection hidden="1"/>
    </xf>
    <xf numFmtId="4" fontId="2" fillId="6" borderId="113" xfId="1" applyNumberFormat="1" applyFill="1" applyBorder="1" applyAlignment="1" applyProtection="1">
      <alignment shrinkToFit="1"/>
      <protection hidden="1"/>
    </xf>
    <xf numFmtId="4" fontId="2" fillId="6" borderId="109" xfId="1" applyNumberFormat="1" applyFill="1" applyBorder="1" applyAlignment="1" applyProtection="1">
      <alignment shrinkToFit="1"/>
      <protection hidden="1"/>
    </xf>
    <xf numFmtId="4" fontId="2" fillId="6" borderId="26" xfId="1" applyNumberFormat="1" applyFill="1" applyBorder="1" applyAlignment="1" applyProtection="1">
      <alignment shrinkToFit="1"/>
      <protection hidden="1"/>
    </xf>
    <xf numFmtId="4" fontId="2" fillId="6" borderId="118" xfId="1" applyNumberFormat="1" applyFill="1" applyBorder="1" applyAlignment="1" applyProtection="1">
      <alignment shrinkToFit="1"/>
      <protection hidden="1"/>
    </xf>
    <xf numFmtId="4" fontId="2" fillId="6" borderId="109" xfId="1" applyNumberFormat="1" applyFill="1" applyBorder="1" applyAlignment="1" applyProtection="1">
      <alignment horizontal="right" shrinkToFit="1"/>
      <protection hidden="1"/>
    </xf>
    <xf numFmtId="4" fontId="2" fillId="6" borderId="94" xfId="1" applyNumberFormat="1" applyFill="1" applyBorder="1" applyAlignment="1" applyProtection="1">
      <alignment horizontal="right" shrinkToFit="1"/>
      <protection hidden="1"/>
    </xf>
    <xf numFmtId="4" fontId="2" fillId="6" borderId="96" xfId="1" applyNumberFormat="1" applyFill="1" applyBorder="1" applyAlignment="1" applyProtection="1">
      <alignment horizontal="right" shrinkToFit="1"/>
      <protection hidden="1"/>
    </xf>
    <xf numFmtId="4" fontId="2" fillId="6" borderId="63" xfId="1" applyNumberFormat="1" applyFill="1" applyBorder="1" applyAlignment="1" applyProtection="1">
      <alignment horizontal="right" shrinkToFit="1"/>
      <protection hidden="1"/>
    </xf>
    <xf numFmtId="0" fontId="2" fillId="6" borderId="5" xfId="1" applyFill="1" applyBorder="1" applyAlignment="1" applyProtection="1">
      <alignment wrapText="1"/>
      <protection hidden="1"/>
    </xf>
    <xf numFmtId="49" fontId="4" fillId="6" borderId="5" xfId="1" applyNumberFormat="1" applyFont="1" applyFill="1" applyBorder="1" applyAlignment="1" applyProtection="1">
      <alignment horizontal="center"/>
      <protection hidden="1"/>
    </xf>
    <xf numFmtId="49" fontId="2" fillId="6" borderId="2" xfId="1" applyNumberFormat="1" applyFill="1" applyBorder="1" applyAlignment="1" applyProtection="1">
      <alignment horizontal="center"/>
      <protection hidden="1"/>
    </xf>
    <xf numFmtId="49" fontId="4" fillId="6" borderId="92" xfId="1" applyNumberFormat="1" applyFont="1" applyFill="1" applyBorder="1" applyAlignment="1" applyProtection="1">
      <alignment horizontal="center"/>
      <protection hidden="1"/>
    </xf>
    <xf numFmtId="3" fontId="2" fillId="6" borderId="100" xfId="1" applyNumberFormat="1" applyFill="1" applyBorder="1" applyAlignment="1" applyProtection="1">
      <alignment shrinkToFit="1"/>
      <protection hidden="1"/>
    </xf>
    <xf numFmtId="0" fontId="0" fillId="6" borderId="18" xfId="0" applyFill="1" applyBorder="1" applyAlignment="1" applyProtection="1">
      <alignment horizontal="justify" vertical="justify"/>
      <protection hidden="1"/>
    </xf>
    <xf numFmtId="3" fontId="2" fillId="6" borderId="110" xfId="1" applyNumberFormat="1" applyFill="1" applyBorder="1" applyAlignment="1" applyProtection="1">
      <alignment shrinkToFit="1"/>
      <protection hidden="1"/>
    </xf>
    <xf numFmtId="0" fontId="0" fillId="6" borderId="0" xfId="0" applyFill="1" applyAlignment="1" applyProtection="1">
      <alignment horizontal="justify" vertical="justify"/>
      <protection hidden="1"/>
    </xf>
    <xf numFmtId="3" fontId="2" fillId="6" borderId="24" xfId="1" applyNumberFormat="1" applyFill="1" applyBorder="1" applyAlignment="1" applyProtection="1">
      <alignment shrinkToFit="1"/>
      <protection hidden="1"/>
    </xf>
    <xf numFmtId="3" fontId="2" fillId="6" borderId="110" xfId="1" applyNumberFormat="1" applyFill="1" applyBorder="1" applyAlignment="1" applyProtection="1">
      <alignment horizontal="right" shrinkToFit="1"/>
      <protection hidden="1"/>
    </xf>
    <xf numFmtId="0" fontId="0" fillId="6" borderId="0" xfId="0" applyFill="1" applyAlignment="1" applyProtection="1">
      <alignment horizontal="right" vertical="justify"/>
      <protection hidden="1"/>
    </xf>
    <xf numFmtId="3" fontId="2" fillId="6" borderId="186" xfId="1" applyNumberFormat="1" applyFill="1" applyBorder="1" applyAlignment="1" applyProtection="1">
      <alignment horizontal="right" shrinkToFit="1"/>
      <protection hidden="1"/>
    </xf>
    <xf numFmtId="0" fontId="0" fillId="6" borderId="18" xfId="0" applyFill="1" applyBorder="1" applyAlignment="1" applyProtection="1">
      <alignment horizontal="right" vertical="justify"/>
      <protection hidden="1"/>
    </xf>
    <xf numFmtId="0" fontId="2" fillId="6" borderId="5" xfId="1" applyFill="1" applyBorder="1" applyAlignment="1" applyProtection="1">
      <alignment wrapText="1" shrinkToFit="1"/>
      <protection hidden="1"/>
    </xf>
    <xf numFmtId="0" fontId="2" fillId="6" borderId="58" xfId="1" applyFill="1" applyBorder="1" applyAlignment="1" applyProtection="1">
      <alignment wrapText="1" shrinkToFit="1"/>
      <protection hidden="1"/>
    </xf>
    <xf numFmtId="3" fontId="2" fillId="6" borderId="106" xfId="1" applyNumberFormat="1" applyFill="1" applyBorder="1" applyAlignment="1" applyProtection="1">
      <alignment shrinkToFit="1"/>
      <protection hidden="1"/>
    </xf>
    <xf numFmtId="0" fontId="2" fillId="6" borderId="17" xfId="1" applyFill="1" applyBorder="1"/>
    <xf numFmtId="0" fontId="2" fillId="6" borderId="0" xfId="1" applyFill="1" applyProtection="1">
      <protection hidden="1"/>
    </xf>
    <xf numFmtId="49" fontId="4" fillId="6" borderId="0" xfId="1" applyNumberFormat="1" applyFont="1" applyFill="1" applyAlignment="1">
      <alignment horizontal="center"/>
    </xf>
    <xf numFmtId="0" fontId="2" fillId="6" borderId="0" xfId="1" applyFill="1"/>
    <xf numFmtId="0" fontId="0" fillId="6" borderId="0" xfId="0" applyFill="1" applyAlignment="1" applyProtection="1">
      <alignment horizontal="justify" vertical="justify"/>
      <protection locked="0"/>
    </xf>
    <xf numFmtId="0" fontId="2" fillId="6" borderId="0" xfId="1" applyFill="1" applyAlignment="1">
      <alignment horizontal="right"/>
    </xf>
    <xf numFmtId="0" fontId="2" fillId="6" borderId="18" xfId="1" applyFill="1" applyBorder="1"/>
    <xf numFmtId="14" fontId="2" fillId="6" borderId="0" xfId="1" applyNumberFormat="1" applyFill="1" applyProtection="1">
      <protection hidden="1"/>
    </xf>
    <xf numFmtId="14" fontId="2" fillId="6" borderId="0" xfId="1" applyNumberFormat="1" applyFill="1" applyAlignment="1" applyProtection="1">
      <alignment horizontal="left" indent="5"/>
      <protection hidden="1"/>
    </xf>
    <xf numFmtId="0" fontId="2" fillId="6" borderId="0" xfId="1" applyFill="1" applyAlignment="1" applyProtection="1">
      <alignment shrinkToFit="1"/>
      <protection hidden="1"/>
    </xf>
    <xf numFmtId="0" fontId="2" fillId="6" borderId="0" xfId="1" applyFill="1" applyAlignment="1" applyProtection="1">
      <alignment horizontal="left" indent="5" shrinkToFit="1"/>
      <protection hidden="1"/>
    </xf>
    <xf numFmtId="0" fontId="2" fillId="6" borderId="46" xfId="1" applyFill="1" applyBorder="1"/>
    <xf numFmtId="49" fontId="4" fillId="6" borderId="10" xfId="1" applyNumberFormat="1" applyFont="1" applyFill="1" applyBorder="1" applyAlignment="1">
      <alignment horizontal="center"/>
    </xf>
    <xf numFmtId="0" fontId="2" fillId="6" borderId="10" xfId="1" applyFill="1" applyBorder="1"/>
    <xf numFmtId="0" fontId="0" fillId="6" borderId="10" xfId="0" applyFill="1" applyBorder="1" applyAlignment="1" applyProtection="1">
      <alignment horizontal="justify" vertical="justify"/>
      <protection locked="0"/>
    </xf>
    <xf numFmtId="0" fontId="2" fillId="6" borderId="10" xfId="1" applyFill="1" applyBorder="1" applyAlignment="1">
      <alignment horizontal="right"/>
    </xf>
    <xf numFmtId="0" fontId="2" fillId="6" borderId="45" xfId="1" applyFill="1" applyBorder="1"/>
    <xf numFmtId="0" fontId="12" fillId="2" borderId="5" xfId="1" applyFont="1" applyFill="1" applyBorder="1" applyAlignment="1" applyProtection="1">
      <alignment horizontal="left" wrapText="1"/>
      <protection hidden="1"/>
    </xf>
    <xf numFmtId="49" fontId="9" fillId="2" borderId="5" xfId="1" applyNumberFormat="1" applyFont="1" applyFill="1" applyBorder="1" applyAlignment="1">
      <alignment horizontal="center"/>
    </xf>
    <xf numFmtId="49" fontId="9" fillId="2" borderId="2" xfId="1" applyNumberFormat="1" applyFont="1" applyFill="1" applyBorder="1" applyAlignment="1">
      <alignment horizontal="center"/>
    </xf>
    <xf numFmtId="49" fontId="9" fillId="2" borderId="92" xfId="1" applyNumberFormat="1" applyFont="1" applyFill="1" applyBorder="1" applyAlignment="1">
      <alignment horizontal="center"/>
    </xf>
    <xf numFmtId="3" fontId="4" fillId="2" borderId="100" xfId="1" applyNumberFormat="1" applyFont="1" applyFill="1" applyBorder="1" applyAlignment="1">
      <alignment horizontal="right" shrinkToFit="1"/>
    </xf>
    <xf numFmtId="3" fontId="4" fillId="2" borderId="101" xfId="1" applyNumberFormat="1" applyFont="1" applyFill="1" applyBorder="1" applyAlignment="1">
      <alignment horizontal="right" shrinkToFit="1"/>
    </xf>
    <xf numFmtId="3" fontId="4" fillId="2" borderId="125" xfId="1" applyNumberFormat="1" applyFont="1" applyFill="1" applyBorder="1" applyAlignment="1">
      <alignment horizontal="right" shrinkToFit="1"/>
    </xf>
    <xf numFmtId="3" fontId="4" fillId="2" borderId="123" xfId="1" applyNumberFormat="1" applyFont="1" applyFill="1" applyBorder="1" applyAlignment="1">
      <alignment horizontal="right" shrinkToFit="1"/>
    </xf>
    <xf numFmtId="0" fontId="12" fillId="2" borderId="5" xfId="1" applyFont="1" applyFill="1" applyBorder="1" applyAlignment="1" applyProtection="1">
      <alignment horizontal="left" wrapText="1" shrinkToFit="1"/>
      <protection locked="0"/>
    </xf>
    <xf numFmtId="0" fontId="9" fillId="2" borderId="5" xfId="0" applyFont="1" applyFill="1" applyBorder="1" applyAlignment="1" applyProtection="1">
      <alignment horizontal="left" wrapText="1"/>
      <protection hidden="1"/>
    </xf>
    <xf numFmtId="0" fontId="9" fillId="2" borderId="58" xfId="0" applyFont="1" applyFill="1" applyBorder="1" applyAlignment="1" applyProtection="1">
      <alignment horizontal="left" wrapText="1" shrinkToFit="1"/>
      <protection hidden="1"/>
    </xf>
    <xf numFmtId="3" fontId="4" fillId="2" borderId="106" xfId="1" applyNumberFormat="1" applyFont="1" applyFill="1" applyBorder="1" applyAlignment="1">
      <alignment shrinkToFit="1"/>
    </xf>
    <xf numFmtId="3" fontId="4" fillId="2" borderId="107" xfId="1" applyNumberFormat="1" applyFont="1" applyFill="1" applyBorder="1" applyAlignment="1">
      <alignment shrinkToFit="1"/>
    </xf>
    <xf numFmtId="3" fontId="4" fillId="2" borderId="112" xfId="1" applyNumberFormat="1" applyFont="1" applyFill="1" applyBorder="1" applyAlignment="1">
      <alignment shrinkToFit="1"/>
    </xf>
    <xf numFmtId="3" fontId="4" fillId="2" borderId="68" xfId="1" applyNumberFormat="1" applyFont="1" applyFill="1" applyBorder="1" applyAlignment="1">
      <alignment shrinkToFit="1"/>
    </xf>
    <xf numFmtId="3" fontId="4" fillId="2" borderId="61" xfId="1" applyNumberFormat="1" applyFont="1" applyFill="1" applyBorder="1" applyAlignment="1">
      <alignment shrinkToFit="1"/>
    </xf>
    <xf numFmtId="3" fontId="4" fillId="2" borderId="112" xfId="1" applyNumberFormat="1" applyFont="1" applyFill="1" applyBorder="1" applyAlignment="1">
      <alignment horizontal="right" shrinkToFit="1"/>
    </xf>
    <xf numFmtId="3" fontId="4" fillId="2" borderId="140" xfId="1" applyNumberFormat="1" applyFont="1" applyFill="1" applyBorder="1" applyAlignment="1">
      <alignment horizontal="right" shrinkToFit="1"/>
    </xf>
    <xf numFmtId="3" fontId="4" fillId="2" borderId="97" xfId="1" applyNumberFormat="1" applyFont="1" applyFill="1" applyBorder="1" applyAlignment="1">
      <alignment horizontal="right" shrinkToFit="1"/>
    </xf>
    <xf numFmtId="3" fontId="4" fillId="2" borderId="190" xfId="1" applyNumberFormat="1" applyFont="1" applyFill="1" applyBorder="1" applyAlignment="1">
      <alignment horizontal="right" shrinkToFit="1"/>
    </xf>
    <xf numFmtId="0" fontId="3" fillId="4" borderId="9" xfId="1" applyFont="1" applyFill="1" applyBorder="1" applyAlignment="1" applyProtection="1">
      <alignment horizontal="left" wrapText="1"/>
      <protection hidden="1"/>
    </xf>
    <xf numFmtId="49" fontId="4" fillId="4" borderId="9" xfId="1" applyNumberFormat="1" applyFont="1" applyFill="1" applyBorder="1" applyAlignment="1">
      <alignment horizontal="center"/>
    </xf>
    <xf numFmtId="49" fontId="2" fillId="4" borderId="22" xfId="1" applyNumberFormat="1" applyFill="1" applyBorder="1" applyAlignment="1">
      <alignment horizontal="center"/>
    </xf>
    <xf numFmtId="49" fontId="2" fillId="4" borderId="94" xfId="1" applyNumberFormat="1" applyFill="1" applyBorder="1" applyAlignment="1">
      <alignment horizontal="center"/>
    </xf>
    <xf numFmtId="3" fontId="4" fillId="4" borderId="98" xfId="1" applyNumberFormat="1" applyFont="1" applyFill="1" applyBorder="1" applyAlignment="1">
      <alignment shrinkToFit="1"/>
    </xf>
    <xf numFmtId="3" fontId="4" fillId="4" borderId="99" xfId="1" applyNumberFormat="1" applyFont="1" applyFill="1" applyBorder="1" applyAlignment="1">
      <alignment shrinkToFit="1"/>
    </xf>
    <xf numFmtId="3" fontId="4" fillId="4" borderId="109" xfId="1" applyNumberFormat="1" applyFont="1" applyFill="1" applyBorder="1" applyAlignment="1">
      <alignment shrinkToFit="1"/>
    </xf>
    <xf numFmtId="3" fontId="4" fillId="4" borderId="64" xfId="1" applyNumberFormat="1" applyFont="1" applyFill="1" applyBorder="1" applyAlignment="1">
      <alignment shrinkToFit="1"/>
    </xf>
    <xf numFmtId="3" fontId="4" fillId="4" borderId="26" xfId="1" applyNumberFormat="1" applyFont="1" applyFill="1" applyBorder="1" applyAlignment="1">
      <alignment shrinkToFit="1"/>
    </xf>
    <xf numFmtId="3" fontId="4" fillId="4" borderId="109" xfId="1" applyNumberFormat="1" applyFont="1" applyFill="1" applyBorder="1" applyAlignment="1">
      <alignment horizontal="right" shrinkToFit="1"/>
    </xf>
    <xf numFmtId="3" fontId="4" fillId="4" borderId="136" xfId="1" applyNumberFormat="1" applyFont="1" applyFill="1" applyBorder="1" applyAlignment="1">
      <alignment horizontal="right" shrinkToFit="1"/>
    </xf>
    <xf numFmtId="3" fontId="4" fillId="4" borderId="96" xfId="1" applyNumberFormat="1" applyFont="1" applyFill="1" applyBorder="1" applyAlignment="1">
      <alignment horizontal="right" shrinkToFit="1"/>
    </xf>
    <xf numFmtId="3" fontId="4" fillId="4" borderId="185" xfId="1" applyNumberFormat="1" applyFont="1" applyFill="1" applyBorder="1" applyAlignment="1">
      <alignment horizontal="right" shrinkToFit="1"/>
    </xf>
    <xf numFmtId="49" fontId="4" fillId="2" borderId="9" xfId="1" applyNumberFormat="1" applyFont="1" applyFill="1" applyBorder="1" applyAlignment="1">
      <alignment horizontal="center"/>
    </xf>
    <xf numFmtId="49" fontId="2" fillId="2" borderId="22" xfId="1" applyNumberFormat="1" applyFill="1" applyBorder="1" applyAlignment="1">
      <alignment horizontal="center"/>
    </xf>
    <xf numFmtId="3" fontId="4" fillId="2" borderId="51" xfId="1" applyNumberFormat="1" applyFont="1" applyFill="1" applyBorder="1" applyAlignment="1">
      <alignment horizontal="right" shrinkToFit="1"/>
    </xf>
    <xf numFmtId="0" fontId="5" fillId="10" borderId="9" xfId="1" applyFont="1" applyFill="1" applyBorder="1" applyAlignment="1" applyProtection="1">
      <alignment horizontal="left" wrapText="1"/>
      <protection hidden="1"/>
    </xf>
    <xf numFmtId="3" fontId="4" fillId="4" borderId="98" xfId="1" applyNumberFormat="1" applyFont="1" applyFill="1" applyBorder="1" applyAlignment="1">
      <alignment horizontal="right" shrinkToFit="1"/>
    </xf>
    <xf numFmtId="3" fontId="4" fillId="4" borderId="99" xfId="1" applyNumberFormat="1" applyFont="1" applyFill="1" applyBorder="1" applyAlignment="1">
      <alignment horizontal="right" shrinkToFit="1"/>
    </xf>
    <xf numFmtId="3" fontId="4" fillId="4" borderId="119" xfId="1" applyNumberFormat="1" applyFont="1" applyFill="1" applyBorder="1" applyAlignment="1">
      <alignment horizontal="right" shrinkToFit="1"/>
    </xf>
    <xf numFmtId="3" fontId="4" fillId="4" borderId="51" xfId="1" applyNumberFormat="1" applyFont="1" applyFill="1" applyBorder="1" applyAlignment="1">
      <alignment horizontal="right" shrinkToFit="1"/>
    </xf>
    <xf numFmtId="3" fontId="4" fillId="4" borderId="122" xfId="1" applyNumberFormat="1" applyFont="1" applyFill="1" applyBorder="1" applyAlignment="1">
      <alignment horizontal="right" shrinkToFit="1"/>
    </xf>
    <xf numFmtId="0" fontId="8" fillId="6" borderId="15" xfId="1" applyFont="1" applyFill="1" applyBorder="1" applyAlignment="1">
      <alignment horizontal="right"/>
    </xf>
    <xf numFmtId="0" fontId="8" fillId="6" borderId="16" xfId="1" applyFont="1" applyFill="1" applyBorder="1"/>
    <xf numFmtId="0" fontId="5" fillId="6" borderId="17" xfId="0" applyFont="1" applyFill="1" applyBorder="1"/>
    <xf numFmtId="0" fontId="5" fillId="6" borderId="0" xfId="0" applyFont="1" applyFill="1" applyAlignment="1">
      <alignment horizontal="right" vertical="center"/>
    </xf>
    <xf numFmtId="0" fontId="0" fillId="6" borderId="18" xfId="0" applyFill="1" applyBorder="1" applyProtection="1">
      <protection locked="0"/>
    </xf>
    <xf numFmtId="49" fontId="2" fillId="6" borderId="0" xfId="1" applyNumberFormat="1" applyFill="1" applyAlignment="1">
      <alignment horizontal="center"/>
    </xf>
    <xf numFmtId="0" fontId="2" fillId="6" borderId="131" xfId="1" applyFill="1" applyBorder="1"/>
    <xf numFmtId="0" fontId="2" fillId="6" borderId="133" xfId="1" applyFill="1" applyBorder="1"/>
    <xf numFmtId="0" fontId="3" fillId="6" borderId="47" xfId="0" applyFont="1" applyFill="1" applyBorder="1" applyAlignment="1" applyProtection="1">
      <alignment horizontal="centerContinuous"/>
      <protection hidden="1"/>
    </xf>
    <xf numFmtId="0" fontId="3" fillId="6" borderId="70" xfId="0" applyFont="1" applyFill="1" applyBorder="1" applyAlignment="1" applyProtection="1">
      <alignment horizontal="centerContinuous"/>
      <protection hidden="1"/>
    </xf>
    <xf numFmtId="0" fontId="3" fillId="6" borderId="47" xfId="0" applyFont="1" applyFill="1" applyBorder="1" applyAlignment="1" applyProtection="1">
      <alignment horizontal="center"/>
      <protection hidden="1"/>
    </xf>
    <xf numFmtId="0" fontId="3" fillId="6" borderId="70" xfId="0" applyFont="1" applyFill="1" applyBorder="1" applyAlignment="1" applyProtection="1">
      <alignment horizontal="center"/>
      <protection hidden="1"/>
    </xf>
    <xf numFmtId="0" fontId="17" fillId="6" borderId="35" xfId="0" applyFont="1" applyFill="1" applyBorder="1" applyAlignment="1" applyProtection="1">
      <alignment horizontal="centerContinuous"/>
      <protection hidden="1"/>
    </xf>
    <xf numFmtId="0" fontId="17" fillId="6" borderId="44" xfId="0" applyFont="1" applyFill="1" applyBorder="1" applyAlignment="1" applyProtection="1">
      <alignment horizontal="centerContinuous"/>
      <protection hidden="1"/>
    </xf>
    <xf numFmtId="0" fontId="3" fillId="6" borderId="38" xfId="0" applyFont="1" applyFill="1" applyBorder="1" applyAlignment="1" applyProtection="1">
      <alignment horizontal="center"/>
      <protection hidden="1"/>
    </xf>
    <xf numFmtId="0" fontId="17" fillId="6" borderId="12" xfId="0" applyFont="1" applyFill="1" applyBorder="1" applyAlignment="1" applyProtection="1">
      <alignment horizontal="centerContinuous"/>
      <protection hidden="1"/>
    </xf>
    <xf numFmtId="0" fontId="17" fillId="6" borderId="143" xfId="0" applyFont="1" applyFill="1" applyBorder="1" applyAlignment="1" applyProtection="1">
      <alignment horizontal="centerContinuous"/>
      <protection hidden="1"/>
    </xf>
    <xf numFmtId="0" fontId="29" fillId="6" borderId="49" xfId="0" applyFont="1" applyFill="1" applyBorder="1" applyAlignment="1" applyProtection="1">
      <alignment horizontal="center" vertical="center" wrapText="1"/>
      <protection hidden="1"/>
    </xf>
    <xf numFmtId="0" fontId="29" fillId="6" borderId="13" xfId="0" applyFont="1" applyFill="1" applyBorder="1" applyAlignment="1" applyProtection="1">
      <alignment horizontal="center" vertical="center" wrapText="1"/>
      <protection hidden="1"/>
    </xf>
    <xf numFmtId="0" fontId="16" fillId="6" borderId="75" xfId="0" applyFont="1" applyFill="1" applyBorder="1" applyAlignment="1" applyProtection="1">
      <alignment horizontal="center" vertical="center" textRotation="90" shrinkToFit="1"/>
      <protection hidden="1"/>
    </xf>
    <xf numFmtId="0" fontId="16" fillId="6" borderId="132" xfId="0" applyFont="1" applyFill="1" applyBorder="1" applyAlignment="1" applyProtection="1">
      <alignment horizontal="center" vertical="center" wrapText="1"/>
      <protection hidden="1"/>
    </xf>
    <xf numFmtId="0" fontId="16" fillId="6" borderId="135" xfId="0" applyFont="1" applyFill="1" applyBorder="1" applyAlignment="1" applyProtection="1">
      <alignment horizontal="center" vertical="center" wrapText="1"/>
      <protection hidden="1"/>
    </xf>
    <xf numFmtId="0" fontId="16" fillId="6" borderId="31" xfId="0" applyFont="1" applyFill="1" applyBorder="1" applyAlignment="1" applyProtection="1">
      <alignment horizontal="center" vertical="center"/>
      <protection hidden="1"/>
    </xf>
    <xf numFmtId="49" fontId="11" fillId="6" borderId="50" xfId="0" applyNumberFormat="1" applyFont="1" applyFill="1" applyBorder="1" applyAlignment="1" applyProtection="1">
      <alignment horizontal="center" vertical="center"/>
      <protection locked="0"/>
    </xf>
    <xf numFmtId="49" fontId="11" fillId="6" borderId="33" xfId="0" applyNumberFormat="1" applyFont="1" applyFill="1" applyBorder="1" applyAlignment="1" applyProtection="1">
      <alignment horizontal="center" vertical="center" shrinkToFit="1"/>
      <protection hidden="1"/>
    </xf>
    <xf numFmtId="0" fontId="16" fillId="6" borderId="32" xfId="0" applyFont="1" applyFill="1" applyBorder="1" applyAlignment="1" applyProtection="1">
      <alignment horizontal="center" vertical="center"/>
      <protection locked="0"/>
    </xf>
    <xf numFmtId="49" fontId="16" fillId="6" borderId="161" xfId="0" applyNumberFormat="1" applyFont="1" applyFill="1" applyBorder="1" applyAlignment="1" applyProtection="1">
      <alignment horizontal="center" vertical="center"/>
      <protection hidden="1"/>
    </xf>
    <xf numFmtId="0" fontId="27" fillId="6" borderId="5" xfId="1" applyFont="1" applyFill="1" applyBorder="1" applyAlignment="1" applyProtection="1">
      <alignment horizontal="left" wrapText="1"/>
      <protection hidden="1"/>
    </xf>
    <xf numFmtId="49" fontId="2" fillId="6" borderId="5" xfId="1" applyNumberFormat="1" applyFill="1" applyBorder="1" applyAlignment="1" applyProtection="1">
      <alignment horizontal="center" wrapText="1"/>
      <protection locked="0"/>
    </xf>
    <xf numFmtId="49" fontId="4" fillId="6" borderId="58" xfId="1" applyNumberFormat="1" applyFont="1" applyFill="1" applyBorder="1" applyAlignment="1">
      <alignment horizontal="center"/>
    </xf>
    <xf numFmtId="49" fontId="2" fillId="6" borderId="59" xfId="1" applyNumberFormat="1" applyFill="1" applyBorder="1" applyAlignment="1">
      <alignment horizontal="center"/>
    </xf>
    <xf numFmtId="49" fontId="2" fillId="6" borderId="10" xfId="1" applyNumberFormat="1" applyFill="1" applyBorder="1" applyAlignment="1">
      <alignment horizontal="center"/>
    </xf>
    <xf numFmtId="0" fontId="2" fillId="6" borderId="179" xfId="1" applyFill="1" applyBorder="1"/>
    <xf numFmtId="3" fontId="2" fillId="6" borderId="5" xfId="1" applyNumberFormat="1" applyFill="1" applyBorder="1" applyAlignment="1" applyProtection="1">
      <alignment shrinkToFit="1"/>
      <protection hidden="1"/>
    </xf>
    <xf numFmtId="3" fontId="2" fillId="6" borderId="72" xfId="1" applyNumberFormat="1" applyFill="1" applyBorder="1" applyAlignment="1" applyProtection="1">
      <alignment shrinkToFit="1"/>
      <protection hidden="1"/>
    </xf>
    <xf numFmtId="3" fontId="2" fillId="6" borderId="171" xfId="1" applyNumberFormat="1" applyFill="1" applyBorder="1" applyAlignment="1" applyProtection="1">
      <alignment shrinkToFit="1"/>
      <protection hidden="1"/>
    </xf>
    <xf numFmtId="3" fontId="2" fillId="6" borderId="158" xfId="1" applyNumberFormat="1" applyFill="1" applyBorder="1" applyAlignment="1" applyProtection="1">
      <alignment shrinkToFit="1"/>
      <protection hidden="1"/>
    </xf>
    <xf numFmtId="3" fontId="4" fillId="6" borderId="171" xfId="1" applyNumberFormat="1" applyFont="1" applyFill="1" applyBorder="1" applyAlignment="1" applyProtection="1">
      <alignment shrinkToFit="1"/>
      <protection hidden="1"/>
    </xf>
    <xf numFmtId="3" fontId="2" fillId="6" borderId="171" xfId="1" applyNumberFormat="1" applyFill="1" applyBorder="1" applyAlignment="1" applyProtection="1">
      <alignment horizontal="right" shrinkToFit="1"/>
      <protection hidden="1"/>
    </xf>
    <xf numFmtId="3" fontId="2" fillId="6" borderId="5" xfId="1" applyNumberFormat="1" applyFill="1" applyBorder="1" applyAlignment="1" applyProtection="1">
      <alignment horizontal="right" shrinkToFit="1"/>
      <protection hidden="1"/>
    </xf>
    <xf numFmtId="3" fontId="4" fillId="6" borderId="172" xfId="1" applyNumberFormat="1" applyFont="1" applyFill="1" applyBorder="1" applyAlignment="1" applyProtection="1">
      <alignment shrinkToFit="1"/>
      <protection hidden="1"/>
    </xf>
    <xf numFmtId="4" fontId="2" fillId="6" borderId="171" xfId="1" applyNumberFormat="1" applyFill="1" applyBorder="1" applyAlignment="1" applyProtection="1">
      <alignment shrinkToFit="1"/>
      <protection hidden="1"/>
    </xf>
    <xf numFmtId="3" fontId="2" fillId="6" borderId="169" xfId="1" applyNumberFormat="1" applyFill="1" applyBorder="1" applyAlignment="1" applyProtection="1">
      <alignment shrinkToFit="1"/>
      <protection hidden="1"/>
    </xf>
    <xf numFmtId="49" fontId="16" fillId="6" borderId="193" xfId="0" applyNumberFormat="1" applyFont="1" applyFill="1" applyBorder="1" applyAlignment="1" applyProtection="1">
      <alignment horizontal="center" vertical="center"/>
      <protection hidden="1"/>
    </xf>
    <xf numFmtId="3" fontId="4" fillId="2" borderId="29" xfId="1" applyNumberFormat="1" applyFont="1" applyFill="1" applyBorder="1" applyAlignment="1">
      <alignment horizontal="right" shrinkToFit="1"/>
    </xf>
    <xf numFmtId="3" fontId="4" fillId="2" borderId="9" xfId="1" applyNumberFormat="1" applyFont="1" applyFill="1" applyBorder="1" applyAlignment="1">
      <alignment horizontal="right" shrinkToFit="1"/>
    </xf>
    <xf numFmtId="3" fontId="4" fillId="2" borderId="22" xfId="1" applyNumberFormat="1" applyFont="1" applyFill="1" applyBorder="1" applyAlignment="1">
      <alignment horizontal="right" shrinkToFit="1"/>
    </xf>
    <xf numFmtId="3" fontId="4" fillId="2" borderId="29" xfId="1" applyNumberFormat="1" applyFont="1" applyFill="1" applyBorder="1" applyAlignment="1">
      <alignment shrinkToFit="1"/>
    </xf>
    <xf numFmtId="3" fontId="4" fillId="2" borderId="9" xfId="1" applyNumberFormat="1" applyFont="1" applyFill="1" applyBorder="1" applyAlignment="1" applyProtection="1">
      <alignment shrinkToFit="1"/>
      <protection hidden="1"/>
    </xf>
    <xf numFmtId="3" fontId="4" fillId="2" borderId="20" xfId="1" applyNumberFormat="1" applyFont="1" applyFill="1" applyBorder="1" applyAlignment="1" applyProtection="1">
      <alignment shrinkToFit="1"/>
      <protection hidden="1"/>
    </xf>
    <xf numFmtId="3" fontId="4" fillId="2" borderId="176" xfId="1" applyNumberFormat="1" applyFont="1" applyFill="1" applyBorder="1" applyAlignment="1" applyProtection="1">
      <alignment shrinkToFit="1"/>
      <protection hidden="1"/>
    </xf>
    <xf numFmtId="3" fontId="4" fillId="2" borderId="166" xfId="1" applyNumberFormat="1" applyFont="1" applyFill="1" applyBorder="1" applyAlignment="1" applyProtection="1">
      <alignment shrinkToFit="1"/>
      <protection hidden="1"/>
    </xf>
    <xf numFmtId="3" fontId="4" fillId="2" borderId="9" xfId="1" applyNumberFormat="1" applyFont="1" applyFill="1" applyBorder="1" applyAlignment="1">
      <alignment shrinkToFit="1"/>
    </xf>
    <xf numFmtId="3" fontId="4" fillId="2" borderId="22" xfId="1" applyNumberFormat="1" applyFont="1" applyFill="1" applyBorder="1" applyAlignment="1">
      <alignment shrinkToFit="1"/>
    </xf>
    <xf numFmtId="3" fontId="4" fillId="2" borderId="26" xfId="1" applyNumberFormat="1" applyFont="1" applyFill="1" applyBorder="1" applyAlignment="1">
      <alignment shrinkToFit="1"/>
    </xf>
    <xf numFmtId="3" fontId="4" fillId="2" borderId="144" xfId="1" applyNumberFormat="1" applyFont="1" applyFill="1" applyBorder="1" applyAlignment="1">
      <alignment shrinkToFit="1"/>
    </xf>
    <xf numFmtId="0" fontId="3" fillId="6" borderId="27" xfId="0" applyFont="1" applyFill="1" applyBorder="1" applyAlignment="1" applyProtection="1">
      <alignment horizontal="center"/>
      <protection hidden="1"/>
    </xf>
    <xf numFmtId="0" fontId="3" fillId="6" borderId="28" xfId="0" applyFont="1" applyFill="1" applyBorder="1" applyAlignment="1" applyProtection="1">
      <alignment horizontal="centerContinuous"/>
      <protection hidden="1"/>
    </xf>
    <xf numFmtId="0" fontId="17" fillId="6" borderId="148" xfId="0" applyFont="1" applyFill="1" applyBorder="1" applyAlignment="1" applyProtection="1">
      <alignment horizontal="centerContinuous"/>
      <protection hidden="1"/>
    </xf>
    <xf numFmtId="0" fontId="29" fillId="6" borderId="163" xfId="0" applyFont="1" applyFill="1" applyBorder="1" applyAlignment="1" applyProtection="1">
      <alignment horizontal="center" vertical="center" wrapText="1"/>
      <protection hidden="1"/>
    </xf>
    <xf numFmtId="0" fontId="16" fillId="6" borderId="149" xfId="0" applyFont="1" applyFill="1" applyBorder="1" applyAlignment="1" applyProtection="1">
      <alignment horizontal="center" vertical="center" wrapText="1"/>
      <protection hidden="1"/>
    </xf>
    <xf numFmtId="0" fontId="16" fillId="6" borderId="150" xfId="0" applyFont="1" applyFill="1" applyBorder="1" applyAlignment="1" applyProtection="1">
      <alignment horizontal="center" vertical="center" wrapText="1"/>
      <protection hidden="1"/>
    </xf>
    <xf numFmtId="0" fontId="11" fillId="6" borderId="50" xfId="0" applyFont="1" applyFill="1" applyBorder="1" applyAlignment="1" applyProtection="1">
      <alignment horizontal="center" vertical="center"/>
      <protection locked="0"/>
    </xf>
    <xf numFmtId="0" fontId="11" fillId="6" borderId="32" xfId="0" applyFont="1" applyFill="1" applyBorder="1" applyAlignment="1" applyProtection="1">
      <alignment horizontal="center" vertical="center"/>
      <protection locked="0"/>
    </xf>
    <xf numFmtId="0" fontId="11" fillId="6" borderId="142" xfId="0" applyFont="1" applyFill="1" applyBorder="1" applyAlignment="1" applyProtection="1">
      <alignment horizontal="center" vertical="center"/>
      <protection locked="0"/>
    </xf>
    <xf numFmtId="0" fontId="11" fillId="6" borderId="71" xfId="0" applyFont="1" applyFill="1" applyBorder="1" applyAlignment="1" applyProtection="1">
      <alignment horizontal="center" vertical="center"/>
      <protection locked="0"/>
    </xf>
    <xf numFmtId="49" fontId="2" fillId="6" borderId="60" xfId="1" applyNumberFormat="1" applyFill="1" applyBorder="1" applyAlignment="1">
      <alignment horizontal="center"/>
    </xf>
    <xf numFmtId="0" fontId="16" fillId="6" borderId="77" xfId="0" applyFont="1" applyFill="1" applyBorder="1" applyAlignment="1" applyProtection="1">
      <alignment horizontal="left" wrapText="1" shrinkToFit="1"/>
      <protection hidden="1"/>
    </xf>
    <xf numFmtId="0" fontId="2" fillId="6" borderId="85" xfId="1" applyFill="1" applyBorder="1" applyAlignment="1" applyProtection="1">
      <alignment wrapText="1"/>
      <protection hidden="1"/>
    </xf>
    <xf numFmtId="49" fontId="4" fillId="6" borderId="85" xfId="1" applyNumberFormat="1" applyFont="1" applyFill="1" applyBorder="1" applyAlignment="1">
      <alignment horizontal="center"/>
    </xf>
    <xf numFmtId="49" fontId="2" fillId="6" borderId="86" xfId="1" applyNumberFormat="1" applyFill="1" applyBorder="1" applyAlignment="1">
      <alignment horizontal="center"/>
    </xf>
    <xf numFmtId="4" fontId="4" fillId="6" borderId="97" xfId="1" applyNumberFormat="1" applyFont="1" applyFill="1" applyBorder="1" applyAlignment="1" applyProtection="1">
      <alignment shrinkToFit="1"/>
      <protection hidden="1"/>
    </xf>
    <xf numFmtId="4" fontId="2" fillId="6" borderId="86" xfId="1" applyNumberFormat="1" applyFill="1" applyBorder="1" applyAlignment="1" applyProtection="1">
      <alignment horizontal="right" shrinkToFit="1"/>
      <protection locked="0"/>
    </xf>
    <xf numFmtId="4" fontId="4" fillId="6" borderId="87" xfId="1" applyNumberFormat="1" applyFont="1" applyFill="1" applyBorder="1" applyAlignment="1">
      <alignment shrinkToFit="1"/>
    </xf>
    <xf numFmtId="4" fontId="2" fillId="6" borderId="85" xfId="1" applyNumberFormat="1" applyFill="1" applyBorder="1" applyAlignment="1" applyProtection="1">
      <alignment horizontal="right" shrinkToFit="1"/>
      <protection locked="0"/>
    </xf>
    <xf numFmtId="4" fontId="4" fillId="6" borderId="89" xfId="1" applyNumberFormat="1" applyFont="1" applyFill="1" applyBorder="1" applyAlignment="1" applyProtection="1">
      <alignment shrinkToFit="1"/>
      <protection hidden="1"/>
    </xf>
    <xf numFmtId="4" fontId="4" fillId="6" borderId="88" xfId="1" applyNumberFormat="1" applyFont="1" applyFill="1" applyBorder="1" applyAlignment="1">
      <alignment shrinkToFit="1"/>
    </xf>
    <xf numFmtId="4" fontId="2" fillId="6" borderId="158" xfId="1" applyNumberFormat="1" applyFill="1" applyBorder="1" applyAlignment="1" applyProtection="1">
      <alignment horizontal="right" shrinkToFit="1"/>
      <protection locked="0"/>
    </xf>
    <xf numFmtId="4" fontId="2" fillId="6" borderId="159" xfId="1" applyNumberFormat="1" applyFill="1" applyBorder="1" applyAlignment="1" applyProtection="1">
      <alignment horizontal="right" shrinkToFit="1"/>
      <protection locked="0"/>
    </xf>
    <xf numFmtId="3" fontId="4" fillId="2" borderId="21" xfId="1" applyNumberFormat="1" applyFont="1" applyFill="1" applyBorder="1" applyAlignment="1" applyProtection="1">
      <alignment horizontal="right" shrinkToFit="1"/>
      <protection hidden="1"/>
    </xf>
    <xf numFmtId="3" fontId="4" fillId="2" borderId="151" xfId="1" applyNumberFormat="1" applyFont="1" applyFill="1" applyBorder="1" applyAlignment="1">
      <alignment horizontal="right" shrinkToFit="1"/>
    </xf>
    <xf numFmtId="3" fontId="4" fillId="2" borderId="152" xfId="1" applyNumberFormat="1" applyFont="1" applyFill="1" applyBorder="1" applyAlignment="1">
      <alignment horizontal="right" shrinkToFit="1"/>
    </xf>
    <xf numFmtId="49" fontId="4" fillId="2" borderId="80" xfId="1" applyNumberFormat="1" applyFont="1" applyFill="1" applyBorder="1" applyAlignment="1">
      <alignment horizontal="center"/>
    </xf>
    <xf numFmtId="49" fontId="2" fillId="2" borderId="81" xfId="1" applyNumberFormat="1" applyFill="1" applyBorder="1" applyAlignment="1">
      <alignment horizontal="center"/>
    </xf>
    <xf numFmtId="3" fontId="4" fillId="2" borderId="80" xfId="1" applyNumberFormat="1" applyFont="1" applyFill="1" applyBorder="1" applyAlignment="1" applyProtection="1">
      <alignment shrinkToFit="1"/>
      <protection hidden="1"/>
    </xf>
    <xf numFmtId="3" fontId="4" fillId="2" borderId="165" xfId="1" applyNumberFormat="1" applyFont="1" applyFill="1" applyBorder="1" applyAlignment="1" applyProtection="1">
      <alignment shrinkToFit="1"/>
      <protection hidden="1"/>
    </xf>
    <xf numFmtId="3" fontId="4" fillId="2" borderId="82" xfId="1" applyNumberFormat="1" applyFont="1" applyFill="1" applyBorder="1" applyAlignment="1">
      <alignment shrinkToFit="1"/>
    </xf>
    <xf numFmtId="3" fontId="4" fillId="2" borderId="80" xfId="1" applyNumberFormat="1" applyFont="1" applyFill="1" applyBorder="1" applyAlignment="1">
      <alignment shrinkToFit="1"/>
    </xf>
    <xf numFmtId="3" fontId="4" fillId="2" borderId="81" xfId="1" applyNumberFormat="1" applyFont="1" applyFill="1" applyBorder="1" applyAlignment="1">
      <alignment shrinkToFit="1"/>
    </xf>
    <xf numFmtId="3" fontId="4" fillId="2" borderId="83" xfId="1" applyNumberFormat="1" applyFont="1" applyFill="1" applyBorder="1" applyAlignment="1" applyProtection="1">
      <alignment shrinkToFit="1"/>
      <protection hidden="1"/>
    </xf>
    <xf numFmtId="3" fontId="4" fillId="2" borderId="84" xfId="1" applyNumberFormat="1" applyFont="1" applyFill="1" applyBorder="1" applyAlignment="1">
      <alignment shrinkToFit="1"/>
    </xf>
    <xf numFmtId="3" fontId="4" fillId="2" borderId="155" xfId="1" applyNumberFormat="1" applyFont="1" applyFill="1" applyBorder="1" applyAlignment="1">
      <alignment shrinkToFit="1"/>
    </xf>
    <xf numFmtId="3" fontId="4" fillId="2" borderId="156" xfId="1" applyNumberFormat="1" applyFont="1" applyFill="1" applyBorder="1" applyAlignment="1">
      <alignment shrinkToFit="1"/>
    </xf>
    <xf numFmtId="3" fontId="2" fillId="6" borderId="164" xfId="1" applyNumberFormat="1" applyFill="1" applyBorder="1" applyAlignment="1" applyProtection="1">
      <alignment shrinkToFit="1"/>
      <protection hidden="1"/>
    </xf>
    <xf numFmtId="3" fontId="4" fillId="2" borderId="186" xfId="1" applyNumberFormat="1" applyFont="1" applyFill="1" applyBorder="1" applyAlignment="1" applyProtection="1">
      <alignment shrinkToFit="1"/>
      <protection hidden="1"/>
    </xf>
    <xf numFmtId="3" fontId="4" fillId="2" borderId="153" xfId="1" applyNumberFormat="1" applyFont="1" applyFill="1" applyBorder="1" applyAlignment="1" applyProtection="1">
      <alignment shrinkToFit="1"/>
      <protection hidden="1"/>
    </xf>
    <xf numFmtId="3" fontId="4" fillId="2" borderId="194" xfId="1" applyNumberFormat="1" applyFont="1" applyFill="1" applyBorder="1" applyAlignment="1" applyProtection="1">
      <alignment horizontal="right" shrinkToFit="1"/>
      <protection hidden="1"/>
    </xf>
    <xf numFmtId="3" fontId="4" fillId="2" borderId="151" xfId="1" applyNumberFormat="1" applyFont="1" applyFill="1" applyBorder="1" applyAlignment="1" applyProtection="1">
      <alignment horizontal="right" shrinkToFit="1"/>
      <protection hidden="1"/>
    </xf>
    <xf numFmtId="3" fontId="4" fillId="2" borderId="188" xfId="1" applyNumberFormat="1" applyFont="1" applyFill="1" applyBorder="1" applyAlignment="1" applyProtection="1">
      <alignment shrinkToFit="1"/>
      <protection hidden="1"/>
    </xf>
    <xf numFmtId="0" fontId="31" fillId="0" borderId="0" xfId="0" applyFont="1" applyProtection="1">
      <protection locked="0"/>
    </xf>
    <xf numFmtId="0" fontId="31" fillId="0" borderId="0" xfId="0" applyFont="1"/>
    <xf numFmtId="49" fontId="29" fillId="6" borderId="160" xfId="0" applyNumberFormat="1" applyFont="1" applyFill="1" applyBorder="1" applyAlignment="1" applyProtection="1">
      <alignment horizontal="center" vertical="center" wrapText="1"/>
      <protection hidden="1"/>
    </xf>
    <xf numFmtId="0" fontId="29" fillId="6" borderId="49" xfId="0" applyFont="1" applyFill="1" applyBorder="1" applyAlignment="1" applyProtection="1">
      <alignment horizontal="center" vertical="center" wrapText="1"/>
      <protection locked="0"/>
    </xf>
    <xf numFmtId="0" fontId="29" fillId="6" borderId="13" xfId="0" applyFont="1" applyFill="1" applyBorder="1" applyAlignment="1" applyProtection="1">
      <alignment horizontal="center" vertical="center" wrapText="1"/>
      <protection locked="0"/>
    </xf>
    <xf numFmtId="0" fontId="29" fillId="6" borderId="12" xfId="0" applyFont="1" applyFill="1" applyBorder="1" applyAlignment="1" applyProtection="1">
      <alignment horizontal="center" vertical="center" wrapText="1"/>
      <protection locked="0"/>
    </xf>
    <xf numFmtId="0" fontId="25" fillId="8" borderId="0" xfId="0" applyFont="1" applyFill="1" applyProtection="1">
      <protection locked="0"/>
    </xf>
    <xf numFmtId="0" fontId="24" fillId="8" borderId="0" xfId="0" applyFont="1" applyFill="1" applyProtection="1">
      <protection locked="0"/>
    </xf>
    <xf numFmtId="0" fontId="0" fillId="8" borderId="0" xfId="0" applyFill="1" applyProtection="1">
      <protection locked="0"/>
    </xf>
    <xf numFmtId="0" fontId="7" fillId="8" borderId="0" xfId="0" applyFont="1" applyFill="1" applyProtection="1">
      <protection locked="0"/>
    </xf>
    <xf numFmtId="0" fontId="0" fillId="8" borderId="0" xfId="0" applyFill="1" applyAlignment="1" applyProtection="1">
      <alignment horizontal="center"/>
      <protection locked="0"/>
    </xf>
    <xf numFmtId="3" fontId="2" fillId="6" borderId="164" xfId="1" applyNumberFormat="1" applyFill="1" applyBorder="1" applyAlignment="1" applyProtection="1">
      <alignment horizontal="right" shrinkToFit="1"/>
      <protection hidden="1"/>
    </xf>
    <xf numFmtId="3" fontId="4" fillId="2" borderId="197" xfId="1" applyNumberFormat="1" applyFont="1" applyFill="1" applyBorder="1" applyAlignment="1" applyProtection="1">
      <alignment horizontal="right" shrinkToFit="1"/>
      <protection hidden="1"/>
    </xf>
    <xf numFmtId="49" fontId="29" fillId="6" borderId="198" xfId="0" applyNumberFormat="1" applyFont="1" applyFill="1" applyBorder="1" applyAlignment="1" applyProtection="1">
      <alignment horizontal="center" vertical="center" wrapText="1"/>
      <protection hidden="1"/>
    </xf>
    <xf numFmtId="0" fontId="22" fillId="6" borderId="5" xfId="1" applyFont="1" applyFill="1" applyBorder="1" applyAlignment="1" applyProtection="1">
      <alignment horizontal="center" wrapText="1"/>
      <protection hidden="1"/>
    </xf>
    <xf numFmtId="0" fontId="19" fillId="0" borderId="0" xfId="0" applyFont="1" applyAlignment="1">
      <alignment horizontal="justify" wrapText="1" shrinkToFit="1"/>
    </xf>
    <xf numFmtId="0" fontId="20" fillId="0" borderId="0" xfId="0" applyFont="1"/>
    <xf numFmtId="49" fontId="11" fillId="6" borderId="199" xfId="0" applyNumberFormat="1" applyFont="1" applyFill="1" applyBorder="1" applyAlignment="1" applyProtection="1">
      <alignment horizontal="center" vertical="center"/>
      <protection locked="0"/>
    </xf>
    <xf numFmtId="0" fontId="16" fillId="6" borderId="134" xfId="0" applyFont="1" applyFill="1" applyBorder="1" applyAlignment="1" applyProtection="1">
      <alignment horizontal="center" vertical="center" wrapText="1"/>
      <protection hidden="1"/>
    </xf>
    <xf numFmtId="0" fontId="16" fillId="6" borderId="138" xfId="0" applyFont="1" applyFill="1" applyBorder="1" applyAlignment="1" applyProtection="1">
      <alignment horizontal="center" vertical="center" wrapText="1"/>
      <protection hidden="1"/>
    </xf>
    <xf numFmtId="3" fontId="0" fillId="8" borderId="0" xfId="0" applyNumberFormat="1" applyFill="1" applyAlignment="1" applyProtection="1">
      <alignment horizontal="center"/>
      <protection locked="0"/>
    </xf>
    <xf numFmtId="0" fontId="2" fillId="6" borderId="5" xfId="1" applyFill="1" applyBorder="1" applyAlignment="1" applyProtection="1">
      <alignment horizontal="left" shrinkToFit="1"/>
      <protection hidden="1"/>
    </xf>
    <xf numFmtId="0" fontId="29" fillId="6" borderId="196" xfId="0" applyFont="1" applyFill="1" applyBorder="1" applyAlignment="1" applyProtection="1">
      <alignment horizontal="center" vertical="center" wrapText="1"/>
      <protection locked="0"/>
    </xf>
    <xf numFmtId="0" fontId="5" fillId="5" borderId="9" xfId="1" applyFont="1" applyFill="1" applyBorder="1" applyAlignment="1" applyProtection="1">
      <alignment horizontal="left" wrapText="1"/>
      <protection hidden="1"/>
    </xf>
    <xf numFmtId="0" fontId="3" fillId="2" borderId="9" xfId="1" applyFont="1" applyFill="1" applyBorder="1" applyAlignment="1" applyProtection="1">
      <alignment horizontal="left" wrapText="1"/>
      <protection hidden="1"/>
    </xf>
    <xf numFmtId="0" fontId="9" fillId="2" borderId="79" xfId="0" applyFont="1" applyFill="1" applyBorder="1" applyAlignment="1" applyProtection="1">
      <alignment horizontal="left" wrapText="1" shrinkToFit="1"/>
      <protection hidden="1"/>
    </xf>
    <xf numFmtId="3" fontId="2" fillId="6" borderId="55" xfId="1" applyNumberFormat="1" applyFill="1" applyBorder="1" applyAlignment="1">
      <alignment shrinkToFit="1"/>
    </xf>
    <xf numFmtId="4" fontId="2" fillId="6" borderId="24" xfId="1" applyNumberFormat="1" applyFill="1" applyBorder="1" applyAlignment="1">
      <alignment shrinkToFit="1"/>
    </xf>
    <xf numFmtId="3" fontId="2" fillId="6" borderId="117" xfId="1" applyNumberFormat="1" applyFill="1" applyBorder="1" applyAlignment="1">
      <alignment shrinkToFit="1"/>
    </xf>
    <xf numFmtId="3" fontId="4" fillId="6" borderId="23" xfId="1" applyNumberFormat="1" applyFont="1" applyFill="1" applyBorder="1" applyAlignment="1">
      <alignment shrinkToFit="1"/>
    </xf>
    <xf numFmtId="3" fontId="2" fillId="6" borderId="23" xfId="1" applyNumberFormat="1" applyFill="1" applyBorder="1" applyAlignment="1">
      <alignment shrinkToFit="1"/>
    </xf>
    <xf numFmtId="3" fontId="2" fillId="6" borderId="23" xfId="1" applyNumberFormat="1" applyFill="1" applyBorder="1" applyAlignment="1" applyProtection="1">
      <alignment horizontal="right" shrinkToFit="1"/>
      <protection hidden="1"/>
    </xf>
    <xf numFmtId="3" fontId="4" fillId="6" borderId="41" xfId="1" applyNumberFormat="1" applyFont="1" applyFill="1" applyBorder="1" applyAlignment="1">
      <alignment shrinkToFit="1"/>
    </xf>
    <xf numFmtId="3" fontId="2" fillId="6" borderId="54" xfId="1" applyNumberFormat="1" applyFill="1" applyBorder="1" applyAlignment="1">
      <alignment shrinkToFit="1"/>
    </xf>
    <xf numFmtId="4" fontId="2" fillId="6" borderId="23" xfId="1" applyNumberFormat="1" applyFill="1" applyBorder="1" applyAlignment="1">
      <alignment shrinkToFit="1"/>
    </xf>
    <xf numFmtId="3" fontId="2" fillId="6" borderId="115" xfId="1" applyNumberFormat="1" applyFill="1" applyBorder="1" applyAlignment="1">
      <alignment shrinkToFit="1"/>
    </xf>
    <xf numFmtId="3" fontId="4" fillId="6" borderId="173" xfId="1" applyNumberFormat="1" applyFont="1" applyFill="1" applyBorder="1" applyAlignment="1" applyProtection="1">
      <alignment shrinkToFit="1"/>
      <protection hidden="1"/>
    </xf>
    <xf numFmtId="3" fontId="2" fillId="6" borderId="173" xfId="1" applyNumberFormat="1" applyFill="1" applyBorder="1" applyAlignment="1" applyProtection="1">
      <alignment shrinkToFit="1"/>
      <protection hidden="1"/>
    </xf>
    <xf numFmtId="3" fontId="4" fillId="6" borderId="23" xfId="1" applyNumberFormat="1" applyFont="1" applyFill="1" applyBorder="1" applyAlignment="1" applyProtection="1">
      <alignment shrinkToFit="1"/>
      <protection hidden="1"/>
    </xf>
    <xf numFmtId="3" fontId="4" fillId="6" borderId="174" xfId="1" applyNumberFormat="1" applyFont="1" applyFill="1" applyBorder="1" applyAlignment="1" applyProtection="1">
      <alignment shrinkToFit="1"/>
      <protection hidden="1"/>
    </xf>
    <xf numFmtId="3" fontId="2" fillId="6" borderId="175" xfId="1" applyNumberFormat="1" applyFill="1" applyBorder="1" applyAlignment="1" applyProtection="1">
      <alignment shrinkToFit="1"/>
      <protection hidden="1"/>
    </xf>
    <xf numFmtId="4" fontId="2" fillId="6" borderId="173" xfId="1" applyNumberFormat="1" applyFill="1" applyBorder="1" applyAlignment="1" applyProtection="1">
      <alignment shrinkToFit="1"/>
      <protection hidden="1"/>
    </xf>
    <xf numFmtId="3" fontId="2" fillId="6" borderId="54" xfId="1" applyNumberFormat="1" applyFill="1" applyBorder="1" applyAlignment="1" applyProtection="1">
      <alignment shrinkToFit="1"/>
      <protection hidden="1"/>
    </xf>
    <xf numFmtId="0" fontId="5" fillId="11" borderId="9" xfId="1" applyFont="1" applyFill="1" applyBorder="1" applyAlignment="1" applyProtection="1">
      <alignment horizontal="left" wrapText="1"/>
      <protection hidden="1"/>
    </xf>
    <xf numFmtId="49" fontId="4" fillId="12" borderId="9" xfId="1" applyNumberFormat="1" applyFont="1" applyFill="1" applyBorder="1" applyAlignment="1">
      <alignment horizontal="center"/>
    </xf>
    <xf numFmtId="49" fontId="2" fillId="12" borderId="22" xfId="1" applyNumberFormat="1" applyFill="1" applyBorder="1" applyAlignment="1">
      <alignment horizontal="center"/>
    </xf>
    <xf numFmtId="3" fontId="4" fillId="12" borderId="29" xfId="1" applyNumberFormat="1" applyFont="1" applyFill="1" applyBorder="1" applyAlignment="1" applyProtection="1">
      <alignment horizontal="right" shrinkToFit="1"/>
      <protection hidden="1"/>
    </xf>
    <xf numFmtId="3" fontId="4" fillId="12" borderId="9" xfId="1" applyNumberFormat="1" applyFont="1" applyFill="1" applyBorder="1" applyAlignment="1" applyProtection="1">
      <alignment horizontal="right" shrinkToFit="1"/>
      <protection hidden="1"/>
    </xf>
    <xf numFmtId="3" fontId="4" fillId="12" borderId="9" xfId="1" applyNumberFormat="1" applyFont="1" applyFill="1" applyBorder="1" applyAlignment="1">
      <alignment horizontal="right" shrinkToFit="1"/>
    </xf>
    <xf numFmtId="3" fontId="4" fillId="12" borderId="96" xfId="1" applyNumberFormat="1" applyFont="1" applyFill="1" applyBorder="1" applyAlignment="1">
      <alignment horizontal="right" shrinkToFit="1"/>
    </xf>
    <xf numFmtId="3" fontId="4" fillId="12" borderId="76" xfId="1" applyNumberFormat="1" applyFont="1" applyFill="1" applyBorder="1" applyAlignment="1" applyProtection="1">
      <alignment horizontal="right" shrinkToFit="1"/>
      <protection hidden="1"/>
    </xf>
    <xf numFmtId="3" fontId="4" fillId="12" borderId="51" xfId="1" applyNumberFormat="1" applyFont="1" applyFill="1" applyBorder="1" applyAlignment="1">
      <alignment horizontal="right" shrinkToFit="1"/>
    </xf>
    <xf numFmtId="0" fontId="12" fillId="12" borderId="5" xfId="1" applyFont="1" applyFill="1" applyBorder="1" applyAlignment="1" applyProtection="1">
      <alignment horizontal="left" wrapText="1"/>
      <protection hidden="1"/>
    </xf>
    <xf numFmtId="49" fontId="9" fillId="12" borderId="5" xfId="1" applyNumberFormat="1" applyFont="1" applyFill="1" applyBorder="1" applyAlignment="1">
      <alignment horizontal="center"/>
    </xf>
    <xf numFmtId="49" fontId="9" fillId="12" borderId="2" xfId="1" applyNumberFormat="1" applyFont="1" applyFill="1" applyBorder="1" applyAlignment="1">
      <alignment horizontal="center"/>
    </xf>
    <xf numFmtId="3" fontId="4" fillId="12" borderId="23" xfId="1" applyNumberFormat="1" applyFont="1" applyFill="1" applyBorder="1" applyAlignment="1" applyProtection="1">
      <alignment horizontal="right" shrinkToFit="1"/>
      <protection hidden="1"/>
    </xf>
    <xf numFmtId="3" fontId="4" fillId="12" borderId="5" xfId="1" applyNumberFormat="1" applyFont="1" applyFill="1" applyBorder="1" applyAlignment="1" applyProtection="1">
      <alignment horizontal="right" shrinkToFit="1"/>
      <protection hidden="1"/>
    </xf>
    <xf numFmtId="3" fontId="4" fillId="12" borderId="23" xfId="1" applyNumberFormat="1" applyFont="1" applyFill="1" applyBorder="1" applyAlignment="1">
      <alignment horizontal="right" shrinkToFit="1"/>
    </xf>
    <xf numFmtId="3" fontId="4" fillId="12" borderId="5" xfId="1" applyNumberFormat="1" applyFont="1" applyFill="1" applyBorder="1" applyAlignment="1">
      <alignment horizontal="right" shrinkToFit="1"/>
    </xf>
    <xf numFmtId="3" fontId="4" fillId="12" borderId="3" xfId="1" applyNumberFormat="1" applyFont="1" applyFill="1" applyBorder="1" applyAlignment="1" applyProtection="1">
      <alignment horizontal="right" shrinkToFit="1"/>
      <protection hidden="1"/>
    </xf>
    <xf numFmtId="3" fontId="4" fillId="12" borderId="24" xfId="1" applyNumberFormat="1" applyFont="1" applyFill="1" applyBorder="1" applyAlignment="1">
      <alignment horizontal="right" shrinkToFit="1"/>
    </xf>
    <xf numFmtId="3" fontId="4" fillId="6" borderId="5" xfId="1" applyNumberFormat="1" applyFont="1" applyFill="1" applyBorder="1" applyAlignment="1" applyProtection="1">
      <alignment shrinkToFit="1"/>
      <protection hidden="1"/>
    </xf>
    <xf numFmtId="3" fontId="4" fillId="6" borderId="5" xfId="1" applyNumberFormat="1" applyFont="1" applyFill="1" applyBorder="1" applyAlignment="1">
      <alignment shrinkToFit="1"/>
    </xf>
    <xf numFmtId="3" fontId="4" fillId="6" borderId="72" xfId="1" applyNumberFormat="1" applyFont="1" applyFill="1" applyBorder="1" applyAlignment="1">
      <alignment shrinkToFit="1"/>
    </xf>
    <xf numFmtId="3" fontId="4" fillId="6" borderId="3" xfId="1" applyNumberFormat="1" applyFont="1" applyFill="1" applyBorder="1" applyAlignment="1" applyProtection="1">
      <alignment shrinkToFit="1"/>
      <protection hidden="1"/>
    </xf>
    <xf numFmtId="3" fontId="4" fillId="6" borderId="145" xfId="1" applyNumberFormat="1" applyFont="1" applyFill="1" applyBorder="1" applyAlignment="1">
      <alignment shrinkToFit="1"/>
    </xf>
    <xf numFmtId="3" fontId="4" fillId="6" borderId="5" xfId="1" applyNumberFormat="1" applyFont="1" applyFill="1" applyBorder="1" applyAlignment="1" applyProtection="1">
      <alignment shrinkToFit="1"/>
      <protection locked="0"/>
    </xf>
    <xf numFmtId="3" fontId="4" fillId="6" borderId="145" xfId="1" applyNumberFormat="1" applyFont="1" applyFill="1" applyBorder="1" applyAlignment="1" applyProtection="1">
      <alignment shrinkToFit="1"/>
      <protection locked="0"/>
    </xf>
    <xf numFmtId="3" fontId="2" fillId="6" borderId="5" xfId="1" applyNumberFormat="1" applyFill="1" applyBorder="1" applyAlignment="1">
      <alignment shrinkToFit="1"/>
    </xf>
    <xf numFmtId="3" fontId="2" fillId="6" borderId="3" xfId="1" applyNumberFormat="1" applyFill="1" applyBorder="1" applyAlignment="1" applyProtection="1">
      <alignment shrinkToFit="1"/>
      <protection hidden="1"/>
    </xf>
    <xf numFmtId="3" fontId="2" fillId="6" borderId="5" xfId="1" applyNumberFormat="1" applyFill="1" applyBorder="1" applyAlignment="1" applyProtection="1">
      <alignment shrinkToFit="1"/>
      <protection locked="0"/>
    </xf>
    <xf numFmtId="3" fontId="2" fillId="6" borderId="5" xfId="1" applyNumberFormat="1" applyFill="1" applyBorder="1" applyAlignment="1">
      <alignment horizontal="right" shrinkToFit="1"/>
    </xf>
    <xf numFmtId="3" fontId="2" fillId="6" borderId="145" xfId="1" applyNumberFormat="1" applyFill="1" applyBorder="1" applyAlignment="1">
      <alignment horizontal="right" shrinkToFit="1"/>
    </xf>
    <xf numFmtId="3" fontId="4" fillId="3" borderId="5" xfId="1" applyNumberFormat="1" applyFont="1" applyFill="1" applyBorder="1" applyAlignment="1" applyProtection="1">
      <alignment shrinkToFit="1"/>
      <protection locked="0"/>
    </xf>
    <xf numFmtId="3" fontId="4" fillId="3" borderId="145" xfId="1" applyNumberFormat="1" applyFont="1" applyFill="1" applyBorder="1" applyAlignment="1" applyProtection="1">
      <alignment shrinkToFit="1"/>
      <protection locked="0"/>
    </xf>
    <xf numFmtId="3" fontId="4" fillId="2" borderId="164" xfId="1" applyNumberFormat="1" applyFont="1" applyFill="1" applyBorder="1" applyAlignment="1" applyProtection="1">
      <alignment horizontal="right" shrinkToFit="1"/>
      <protection hidden="1"/>
    </xf>
    <xf numFmtId="3" fontId="4" fillId="2" borderId="186" xfId="1" applyNumberFormat="1" applyFont="1" applyFill="1" applyBorder="1" applyAlignment="1" applyProtection="1">
      <alignment horizontal="right" shrinkToFit="1"/>
      <protection hidden="1"/>
    </xf>
    <xf numFmtId="3" fontId="4" fillId="2" borderId="153" xfId="1" applyNumberFormat="1" applyFont="1" applyFill="1" applyBorder="1" applyAlignment="1" applyProtection="1">
      <alignment horizontal="right" shrinkToFit="1"/>
      <protection hidden="1"/>
    </xf>
    <xf numFmtId="3" fontId="4" fillId="2" borderId="23" xfId="1" applyNumberFormat="1" applyFont="1" applyFill="1" applyBorder="1" applyAlignment="1">
      <alignment horizontal="right" shrinkToFit="1"/>
    </xf>
    <xf numFmtId="3" fontId="4" fillId="2" borderId="5" xfId="1" applyNumberFormat="1" applyFont="1" applyFill="1" applyBorder="1" applyAlignment="1">
      <alignment horizontal="right" shrinkToFit="1"/>
    </xf>
    <xf numFmtId="3" fontId="4" fillId="2" borderId="72" xfId="1" applyNumberFormat="1" applyFont="1" applyFill="1" applyBorder="1" applyAlignment="1">
      <alignment horizontal="right" shrinkToFit="1"/>
    </xf>
    <xf numFmtId="3" fontId="4" fillId="2" borderId="73" xfId="1" applyNumberFormat="1" applyFont="1" applyFill="1" applyBorder="1" applyAlignment="1" applyProtection="1">
      <alignment horizontal="right" shrinkToFit="1"/>
      <protection hidden="1"/>
    </xf>
    <xf numFmtId="3" fontId="4" fillId="2" borderId="24" xfId="1" applyNumberFormat="1" applyFont="1" applyFill="1" applyBorder="1" applyAlignment="1">
      <alignment horizontal="right" shrinkToFit="1"/>
    </xf>
    <xf numFmtId="3" fontId="4" fillId="2" borderId="153" xfId="1" applyNumberFormat="1" applyFont="1" applyFill="1" applyBorder="1" applyAlignment="1">
      <alignment horizontal="right" shrinkToFit="1"/>
    </xf>
    <xf numFmtId="3" fontId="4" fillId="2" borderId="154" xfId="1" applyNumberFormat="1" applyFont="1" applyFill="1" applyBorder="1" applyAlignment="1">
      <alignment horizontal="right" shrinkToFit="1"/>
    </xf>
    <xf numFmtId="3" fontId="4" fillId="6" borderId="164" xfId="1" applyNumberFormat="1" applyFont="1" applyFill="1" applyBorder="1" applyAlignment="1" applyProtection="1">
      <alignment shrinkToFit="1"/>
      <protection hidden="1"/>
    </xf>
    <xf numFmtId="3" fontId="4" fillId="6" borderId="186" xfId="1" applyNumberFormat="1" applyFont="1" applyFill="1" applyBorder="1" applyAlignment="1" applyProtection="1">
      <alignment shrinkToFit="1"/>
      <protection hidden="1"/>
    </xf>
    <xf numFmtId="3" fontId="4" fillId="6" borderId="153" xfId="1" applyNumberFormat="1" applyFont="1" applyFill="1" applyBorder="1" applyAlignment="1" applyProtection="1">
      <alignment shrinkToFit="1"/>
      <protection hidden="1"/>
    </xf>
    <xf numFmtId="3" fontId="4" fillId="6" borderId="73" xfId="1" applyNumberFormat="1" applyFont="1" applyFill="1" applyBorder="1" applyAlignment="1" applyProtection="1">
      <alignment shrinkToFit="1"/>
      <protection hidden="1"/>
    </xf>
    <xf numFmtId="3" fontId="4" fillId="6" borderId="153" xfId="1" applyNumberFormat="1" applyFont="1" applyFill="1" applyBorder="1" applyAlignment="1">
      <alignment shrinkToFit="1"/>
    </xf>
    <xf numFmtId="3" fontId="4" fillId="6" borderId="154" xfId="1" applyNumberFormat="1" applyFont="1" applyFill="1" applyBorder="1" applyAlignment="1">
      <alignment shrinkToFit="1"/>
    </xf>
    <xf numFmtId="3" fontId="2" fillId="6" borderId="186" xfId="1" applyNumberFormat="1" applyFill="1" applyBorder="1" applyAlignment="1" applyProtection="1">
      <alignment shrinkToFit="1"/>
      <protection hidden="1"/>
    </xf>
    <xf numFmtId="3" fontId="4" fillId="6" borderId="188" xfId="1" applyNumberFormat="1" applyFont="1" applyFill="1" applyBorder="1" applyAlignment="1" applyProtection="1">
      <alignment shrinkToFit="1"/>
      <protection hidden="1"/>
    </xf>
    <xf numFmtId="0" fontId="0" fillId="6" borderId="0" xfId="0" applyFill="1"/>
    <xf numFmtId="49" fontId="2" fillId="6" borderId="72" xfId="1" applyNumberFormat="1" applyFill="1" applyBorder="1" applyAlignment="1">
      <alignment horizontal="center" shrinkToFit="1"/>
    </xf>
    <xf numFmtId="0" fontId="42" fillId="2" borderId="5" xfId="1" applyFont="1" applyFill="1" applyBorder="1" applyAlignment="1" applyProtection="1">
      <alignment wrapText="1"/>
      <protection hidden="1"/>
    </xf>
    <xf numFmtId="49" fontId="2" fillId="2" borderId="63" xfId="1" applyNumberFormat="1" applyFill="1" applyBorder="1" applyAlignment="1">
      <alignment horizontal="center"/>
    </xf>
    <xf numFmtId="3" fontId="4" fillId="2" borderId="194" xfId="1" applyNumberFormat="1" applyFont="1" applyFill="1" applyBorder="1" applyAlignment="1" applyProtection="1">
      <alignment shrinkToFit="1"/>
      <protection hidden="1"/>
    </xf>
    <xf numFmtId="3" fontId="4" fillId="2" borderId="151" xfId="1" applyNumberFormat="1" applyFont="1" applyFill="1" applyBorder="1" applyAlignment="1" applyProtection="1">
      <alignment shrinkToFit="1"/>
      <protection hidden="1"/>
    </xf>
    <xf numFmtId="3" fontId="4" fillId="2" borderId="191" xfId="1" applyNumberFormat="1" applyFont="1" applyFill="1" applyBorder="1" applyAlignment="1" applyProtection="1">
      <alignment shrinkToFit="1"/>
      <protection hidden="1"/>
    </xf>
    <xf numFmtId="3" fontId="4" fillId="2" borderId="21" xfId="1" applyNumberFormat="1" applyFont="1" applyFill="1" applyBorder="1" applyAlignment="1" applyProtection="1">
      <alignment shrinkToFit="1"/>
      <protection hidden="1"/>
    </xf>
    <xf numFmtId="3" fontId="4" fillId="2" borderId="151" xfId="1" applyNumberFormat="1" applyFont="1" applyFill="1" applyBorder="1" applyAlignment="1">
      <alignment shrinkToFit="1"/>
    </xf>
    <xf numFmtId="3" fontId="4" fillId="2" borderId="152" xfId="1" applyNumberFormat="1" applyFont="1" applyFill="1" applyBorder="1" applyAlignment="1">
      <alignment shrinkToFit="1"/>
    </xf>
    <xf numFmtId="0" fontId="9" fillId="12" borderId="5" xfId="0" applyFont="1" applyFill="1" applyBorder="1" applyAlignment="1" applyProtection="1">
      <alignment horizontal="left" wrapText="1"/>
      <protection hidden="1"/>
    </xf>
    <xf numFmtId="49" fontId="4" fillId="12" borderId="5" xfId="1" applyNumberFormat="1" applyFont="1" applyFill="1" applyBorder="1" applyAlignment="1">
      <alignment horizontal="center"/>
    </xf>
    <xf numFmtId="49" fontId="2" fillId="12" borderId="2" xfId="1" applyNumberFormat="1" applyFill="1" applyBorder="1" applyAlignment="1">
      <alignment horizontal="center"/>
    </xf>
    <xf numFmtId="3" fontId="4" fillId="12" borderId="5" xfId="1" applyNumberFormat="1" applyFont="1" applyFill="1" applyBorder="1" applyAlignment="1" applyProtection="1">
      <alignment shrinkToFit="1"/>
      <protection hidden="1"/>
    </xf>
    <xf numFmtId="3" fontId="4" fillId="12" borderId="173" xfId="1" applyNumberFormat="1" applyFont="1" applyFill="1" applyBorder="1" applyAlignment="1" applyProtection="1">
      <alignment shrinkToFit="1"/>
      <protection hidden="1"/>
    </xf>
    <xf numFmtId="3" fontId="4" fillId="12" borderId="171" xfId="1" applyNumberFormat="1" applyFont="1" applyFill="1" applyBorder="1" applyAlignment="1" applyProtection="1">
      <alignment shrinkToFit="1"/>
      <protection hidden="1"/>
    </xf>
    <xf numFmtId="3" fontId="4" fillId="12" borderId="23" xfId="1" applyNumberFormat="1" applyFont="1" applyFill="1" applyBorder="1" applyAlignment="1">
      <alignment shrinkToFit="1"/>
    </xf>
    <xf numFmtId="3" fontId="4" fillId="12" borderId="5" xfId="1" applyNumberFormat="1" applyFont="1" applyFill="1" applyBorder="1" applyAlignment="1">
      <alignment shrinkToFit="1"/>
    </xf>
    <xf numFmtId="3" fontId="4" fillId="12" borderId="3" xfId="1" applyNumberFormat="1" applyFont="1" applyFill="1" applyBorder="1" applyAlignment="1" applyProtection="1">
      <alignment shrinkToFit="1"/>
      <protection hidden="1"/>
    </xf>
    <xf numFmtId="3" fontId="4" fillId="12" borderId="24" xfId="1" applyNumberFormat="1" applyFont="1" applyFill="1" applyBorder="1" applyAlignment="1">
      <alignment shrinkToFit="1"/>
    </xf>
    <xf numFmtId="3" fontId="4" fillId="12" borderId="145" xfId="1" applyNumberFormat="1" applyFont="1" applyFill="1" applyBorder="1" applyAlignment="1">
      <alignment shrinkToFit="1"/>
    </xf>
    <xf numFmtId="0" fontId="9" fillId="12" borderId="5" xfId="0" applyFont="1" applyFill="1" applyBorder="1" applyAlignment="1" applyProtection="1">
      <alignment horizontal="left" wrapText="1" shrinkToFit="1"/>
      <protection hidden="1"/>
    </xf>
    <xf numFmtId="0" fontId="2" fillId="6" borderId="0" xfId="1" applyFill="1" applyAlignment="1" applyProtection="1">
      <alignment horizontal="right" shrinkToFit="1"/>
      <protection hidden="1"/>
    </xf>
    <xf numFmtId="4" fontId="2" fillId="6" borderId="5" xfId="1" applyNumberFormat="1" applyFill="1" applyBorder="1" applyAlignment="1" applyProtection="1">
      <alignment shrinkToFit="1"/>
      <protection hidden="1"/>
    </xf>
    <xf numFmtId="0" fontId="2" fillId="6" borderId="17" xfId="1" applyFill="1" applyBorder="1" applyAlignment="1">
      <alignment horizontal="center" vertical="center" textRotation="90" wrapText="1"/>
    </xf>
    <xf numFmtId="3" fontId="2" fillId="6" borderId="0" xfId="1" applyNumberFormat="1" applyFill="1" applyAlignment="1" applyProtection="1">
      <alignment shrinkToFit="1"/>
      <protection hidden="1"/>
    </xf>
    <xf numFmtId="3" fontId="2" fillId="6" borderId="0" xfId="1" applyNumberFormat="1" applyFill="1" applyAlignment="1">
      <alignment shrinkToFit="1"/>
    </xf>
    <xf numFmtId="0" fontId="11" fillId="6" borderId="17" xfId="1" applyFont="1" applyFill="1" applyBorder="1" applyAlignment="1">
      <alignment horizontal="center" vertical="center" wrapText="1"/>
    </xf>
    <xf numFmtId="0" fontId="14" fillId="6" borderId="5" xfId="0" applyFont="1" applyFill="1" applyBorder="1" applyAlignment="1">
      <alignment horizontal="right" vertical="center" wrapText="1"/>
    </xf>
    <xf numFmtId="3" fontId="2" fillId="6" borderId="173" xfId="1" applyNumberFormat="1" applyFill="1" applyBorder="1" applyAlignment="1" applyProtection="1">
      <alignment horizontal="right" shrinkToFit="1"/>
      <protection hidden="1"/>
    </xf>
    <xf numFmtId="3" fontId="2" fillId="0" borderId="3" xfId="1" applyNumberFormat="1" applyBorder="1" applyAlignment="1" applyProtection="1">
      <alignment horizontal="right" shrinkToFit="1"/>
      <protection hidden="1"/>
    </xf>
    <xf numFmtId="0" fontId="0" fillId="0" borderId="0" xfId="0" applyAlignment="1" applyProtection="1">
      <alignment horizontal="right"/>
      <protection locked="0"/>
    </xf>
    <xf numFmtId="3" fontId="2" fillId="6" borderId="24" xfId="1" applyNumberFormat="1" applyFill="1" applyBorder="1" applyAlignment="1" applyProtection="1">
      <alignment horizontal="right" shrinkToFit="1"/>
      <protection hidden="1"/>
    </xf>
    <xf numFmtId="3" fontId="2" fillId="0" borderId="145" xfId="1" applyNumberFormat="1" applyBorder="1" applyAlignment="1" applyProtection="1">
      <alignment horizontal="right" shrinkToFit="1"/>
      <protection hidden="1"/>
    </xf>
    <xf numFmtId="3" fontId="2" fillId="0" borderId="72" xfId="1" applyNumberFormat="1" applyBorder="1" applyAlignment="1" applyProtection="1">
      <alignment horizontal="right" shrinkToFit="1"/>
      <protection hidden="1"/>
    </xf>
    <xf numFmtId="3" fontId="2" fillId="6" borderId="0" xfId="1" applyNumberFormat="1" applyFill="1" applyAlignment="1" applyProtection="1">
      <alignment horizontal="right" shrinkToFit="1"/>
      <protection hidden="1"/>
    </xf>
    <xf numFmtId="0" fontId="11" fillId="6" borderId="17" xfId="1" applyFont="1" applyFill="1" applyBorder="1" applyAlignment="1" applyProtection="1">
      <alignment horizontal="center" vertical="center" wrapText="1"/>
      <protection hidden="1"/>
    </xf>
    <xf numFmtId="0" fontId="2" fillId="6" borderId="17" xfId="1" applyFill="1" applyBorder="1" applyAlignment="1" applyProtection="1">
      <alignment horizontal="center" vertical="center" textRotation="90" wrapText="1"/>
      <protection hidden="1"/>
    </xf>
    <xf numFmtId="0" fontId="51" fillId="0" borderId="0" xfId="1" applyFont="1"/>
    <xf numFmtId="0" fontId="51" fillId="0" borderId="0" xfId="1" applyFont="1" applyProtection="1">
      <protection hidden="1"/>
    </xf>
    <xf numFmtId="0" fontId="51" fillId="0" borderId="200" xfId="1" applyFont="1" applyBorder="1" applyProtection="1">
      <protection locked="0"/>
    </xf>
    <xf numFmtId="0" fontId="51" fillId="0" borderId="201" xfId="1" applyFont="1" applyBorder="1" applyProtection="1">
      <protection locked="0"/>
    </xf>
    <xf numFmtId="0" fontId="51" fillId="0" borderId="204" xfId="1" applyFont="1" applyBorder="1" applyProtection="1">
      <protection hidden="1"/>
    </xf>
    <xf numFmtId="0" fontId="51" fillId="0" borderId="164" xfId="1" applyFont="1" applyBorder="1" applyProtection="1">
      <protection hidden="1"/>
    </xf>
    <xf numFmtId="0" fontId="51" fillId="0" borderId="171" xfId="1" applyFont="1" applyBorder="1" applyProtection="1">
      <protection hidden="1"/>
    </xf>
    <xf numFmtId="0" fontId="51" fillId="0" borderId="205" xfId="1" applyFont="1" applyBorder="1" applyProtection="1">
      <protection hidden="1"/>
    </xf>
    <xf numFmtId="0" fontId="51" fillId="0" borderId="206" xfId="1" applyFont="1" applyBorder="1" applyProtection="1">
      <protection hidden="1"/>
    </xf>
    <xf numFmtId="0" fontId="51" fillId="0" borderId="76" xfId="1" applyFont="1" applyBorder="1" applyProtection="1">
      <protection hidden="1"/>
    </xf>
    <xf numFmtId="0" fontId="3" fillId="0" borderId="76" xfId="1" applyFont="1" applyBorder="1" applyProtection="1">
      <protection hidden="1"/>
    </xf>
    <xf numFmtId="0" fontId="3" fillId="0" borderId="207" xfId="1" applyFont="1" applyBorder="1" applyProtection="1">
      <protection hidden="1"/>
    </xf>
    <xf numFmtId="0" fontId="3" fillId="0" borderId="213" xfId="1" applyFont="1" applyBorder="1" applyProtection="1">
      <protection hidden="1"/>
    </xf>
    <xf numFmtId="0" fontId="3" fillId="0" borderId="214" xfId="1" applyFont="1" applyBorder="1" applyProtection="1">
      <protection hidden="1"/>
    </xf>
    <xf numFmtId="0" fontId="0" fillId="0" borderId="0" xfId="0" applyAlignment="1">
      <alignment horizontal="left"/>
    </xf>
    <xf numFmtId="0" fontId="51" fillId="0" borderId="0" xfId="0" applyFont="1"/>
    <xf numFmtId="0" fontId="0" fillId="0" borderId="0" xfId="0" applyAlignment="1">
      <alignment horizontal="center" vertical="center"/>
    </xf>
    <xf numFmtId="0" fontId="55" fillId="0" borderId="0" xfId="0" applyFont="1" applyAlignment="1">
      <alignment horizontal="center" vertical="center"/>
    </xf>
    <xf numFmtId="49" fontId="22" fillId="3" borderId="222" xfId="3" applyNumberFormat="1" applyFont="1" applyFill="1" applyBorder="1" applyAlignment="1" applyProtection="1">
      <alignment horizontal="left" vertical="center" wrapText="1"/>
      <protection hidden="1"/>
    </xf>
    <xf numFmtId="0" fontId="55" fillId="3" borderId="0" xfId="0" applyFont="1" applyFill="1" applyAlignment="1">
      <alignment horizontal="center" vertical="center"/>
    </xf>
    <xf numFmtId="0" fontId="12" fillId="13" borderId="233" xfId="0" applyFont="1" applyFill="1" applyBorder="1" applyAlignment="1" applyProtection="1">
      <alignment horizontal="center" vertical="justify"/>
      <protection hidden="1"/>
    </xf>
    <xf numFmtId="0" fontId="2" fillId="6" borderId="0" xfId="1" applyFill="1" applyAlignment="1" applyProtection="1">
      <alignment horizontal="left" shrinkToFit="1"/>
      <protection locked="0"/>
    </xf>
    <xf numFmtId="0" fontId="2" fillId="6" borderId="0" xfId="1" applyFill="1" applyAlignment="1" applyProtection="1">
      <alignment horizontal="justify" wrapText="1" shrinkToFit="1"/>
      <protection hidden="1"/>
    </xf>
    <xf numFmtId="3" fontId="2" fillId="6" borderId="0" xfId="1" applyNumberFormat="1" applyFill="1" applyAlignment="1" applyProtection="1">
      <alignment shrinkToFit="1"/>
      <protection locked="0"/>
    </xf>
    <xf numFmtId="3" fontId="2" fillId="6" borderId="18" xfId="1" applyNumberFormat="1" applyFill="1" applyBorder="1" applyAlignment="1" applyProtection="1">
      <alignment shrinkToFit="1"/>
      <protection locked="0"/>
    </xf>
    <xf numFmtId="3" fontId="2" fillId="6" borderId="177" xfId="1" applyNumberFormat="1" applyFill="1" applyBorder="1" applyAlignment="1" applyProtection="1">
      <alignment shrinkToFit="1"/>
      <protection locked="0"/>
    </xf>
    <xf numFmtId="3" fontId="2" fillId="6" borderId="177" xfId="1" applyNumberFormat="1" applyFill="1" applyBorder="1" applyAlignment="1">
      <alignment shrinkToFit="1"/>
    </xf>
    <xf numFmtId="3" fontId="2" fillId="6" borderId="177" xfId="1" applyNumberFormat="1" applyFill="1" applyBorder="1" applyAlignment="1" applyProtection="1">
      <alignment shrinkToFit="1"/>
      <protection hidden="1"/>
    </xf>
    <xf numFmtId="0" fontId="0" fillId="6" borderId="177" xfId="0" applyFill="1" applyBorder="1" applyProtection="1">
      <protection locked="0"/>
    </xf>
    <xf numFmtId="0" fontId="11" fillId="6" borderId="236" xfId="1" applyFont="1" applyFill="1" applyBorder="1" applyAlignment="1">
      <alignment horizontal="center" vertical="top" wrapText="1"/>
    </xf>
    <xf numFmtId="0" fontId="0" fillId="6" borderId="178" xfId="0" applyFill="1" applyBorder="1" applyProtection="1">
      <protection locked="0"/>
    </xf>
    <xf numFmtId="0" fontId="0" fillId="6" borderId="218" xfId="0" applyFill="1" applyBorder="1"/>
    <xf numFmtId="0" fontId="0" fillId="6" borderId="179" xfId="0" applyFill="1" applyBorder="1"/>
    <xf numFmtId="0" fontId="27" fillId="6" borderId="0" xfId="1" applyFont="1" applyFill="1" applyAlignment="1" applyProtection="1">
      <alignment horizontal="justify" wrapText="1" shrinkToFit="1"/>
      <protection hidden="1"/>
    </xf>
    <xf numFmtId="0" fontId="49" fillId="6" borderId="0" xfId="0" applyFont="1" applyFill="1" applyAlignment="1">
      <alignment horizontal="justify"/>
    </xf>
    <xf numFmtId="3" fontId="27" fillId="6" borderId="0" xfId="1" applyNumberFormat="1" applyFont="1" applyFill="1" applyAlignment="1" applyProtection="1">
      <alignment shrinkToFit="1"/>
      <protection locked="0"/>
    </xf>
    <xf numFmtId="0" fontId="27" fillId="6" borderId="0" xfId="1" applyFont="1" applyFill="1" applyProtection="1">
      <protection hidden="1"/>
    </xf>
    <xf numFmtId="49" fontId="9" fillId="6" borderId="0" xfId="1" applyNumberFormat="1" applyFont="1" applyFill="1" applyAlignment="1">
      <alignment horizontal="center"/>
    </xf>
    <xf numFmtId="49" fontId="27" fillId="6" borderId="0" xfId="1" applyNumberFormat="1" applyFont="1" applyFill="1" applyAlignment="1">
      <alignment horizontal="center"/>
    </xf>
    <xf numFmtId="0" fontId="27" fillId="6" borderId="0" xfId="1" applyFont="1" applyFill="1"/>
    <xf numFmtId="14" fontId="27" fillId="6" borderId="0" xfId="1" applyNumberFormat="1" applyFont="1" applyFill="1" applyAlignment="1" applyProtection="1">
      <alignment horizontal="left"/>
      <protection hidden="1"/>
    </xf>
    <xf numFmtId="14" fontId="27" fillId="6" borderId="0" xfId="1" applyNumberFormat="1" applyFont="1" applyFill="1" applyAlignment="1" applyProtection="1">
      <alignment horizontal="left" indent="5"/>
      <protection hidden="1"/>
    </xf>
    <xf numFmtId="0" fontId="27" fillId="6" borderId="0" xfId="1" applyFont="1" applyFill="1" applyAlignment="1" applyProtection="1">
      <alignment shrinkToFit="1"/>
      <protection hidden="1"/>
    </xf>
    <xf numFmtId="0" fontId="27" fillId="6" borderId="0" xfId="1" applyFont="1" applyFill="1" applyAlignment="1" applyProtection="1">
      <alignment horizontal="left" indent="5" shrinkToFit="1"/>
      <protection hidden="1"/>
    </xf>
    <xf numFmtId="3" fontId="2" fillId="6" borderId="178" xfId="1" applyNumberFormat="1" applyFill="1" applyBorder="1" applyAlignment="1" applyProtection="1">
      <alignment shrinkToFit="1"/>
      <protection locked="0"/>
    </xf>
    <xf numFmtId="14" fontId="27" fillId="6" borderId="0" xfId="1" applyNumberFormat="1" applyFont="1" applyFill="1" applyAlignment="1" applyProtection="1">
      <alignment horizontal="left" shrinkToFit="1"/>
      <protection locked="0"/>
    </xf>
    <xf numFmtId="0" fontId="0" fillId="6" borderId="0" xfId="0" applyFill="1" applyAlignment="1">
      <alignment horizontal="justify"/>
    </xf>
    <xf numFmtId="49" fontId="2" fillId="6" borderId="237" xfId="1" applyNumberFormat="1" applyFill="1" applyBorder="1" applyAlignment="1" applyProtection="1">
      <alignment horizontal="center" wrapText="1"/>
      <protection locked="0"/>
    </xf>
    <xf numFmtId="49" fontId="4" fillId="6" borderId="237" xfId="1" applyNumberFormat="1" applyFont="1" applyFill="1" applyBorder="1" applyAlignment="1">
      <alignment horizontal="center"/>
    </xf>
    <xf numFmtId="49" fontId="2" fillId="6" borderId="165" xfId="1" applyNumberFormat="1" applyFill="1" applyBorder="1" applyAlignment="1">
      <alignment horizontal="center"/>
    </xf>
    <xf numFmtId="3" fontId="2" fillId="6" borderId="237" xfId="1" applyNumberFormat="1" applyFill="1" applyBorder="1" applyAlignment="1" applyProtection="1">
      <alignment shrinkToFit="1"/>
      <protection hidden="1"/>
    </xf>
    <xf numFmtId="3" fontId="2" fillId="6" borderId="172" xfId="1" applyNumberFormat="1" applyFill="1" applyBorder="1" applyAlignment="1" applyProtection="1">
      <alignment shrinkToFit="1"/>
      <protection hidden="1"/>
    </xf>
    <xf numFmtId="3" fontId="2" fillId="0" borderId="237" xfId="1" applyNumberFormat="1" applyBorder="1" applyAlignment="1" applyProtection="1">
      <alignment shrinkToFit="1"/>
      <protection locked="0"/>
    </xf>
    <xf numFmtId="3" fontId="2" fillId="0" borderId="238" xfId="1" applyNumberFormat="1" applyBorder="1" applyAlignment="1" applyProtection="1">
      <alignment shrinkToFit="1"/>
      <protection hidden="1"/>
    </xf>
    <xf numFmtId="3" fontId="2" fillId="0" borderId="240" xfId="1" applyNumberFormat="1" applyBorder="1" applyAlignment="1" applyProtection="1">
      <alignment shrinkToFit="1"/>
      <protection locked="0"/>
    </xf>
    <xf numFmtId="49" fontId="33" fillId="6" borderId="2" xfId="1" applyNumberFormat="1" applyFont="1" applyFill="1" applyBorder="1" applyAlignment="1">
      <alignment horizontal="center"/>
    </xf>
    <xf numFmtId="49" fontId="82" fillId="6" borderId="2" xfId="1" applyNumberFormat="1" applyFont="1" applyFill="1" applyBorder="1" applyAlignment="1">
      <alignment horizontal="center"/>
    </xf>
    <xf numFmtId="0" fontId="51" fillId="14" borderId="0" xfId="1" applyFont="1" applyFill="1"/>
    <xf numFmtId="0" fontId="51" fillId="14" borderId="0" xfId="1" applyFont="1" applyFill="1" applyProtection="1">
      <protection hidden="1"/>
    </xf>
    <xf numFmtId="0" fontId="4" fillId="14" borderId="0" xfId="1" applyFont="1" applyFill="1" applyAlignment="1" applyProtection="1">
      <alignment horizontal="left"/>
      <protection hidden="1"/>
    </xf>
    <xf numFmtId="0" fontId="2" fillId="14" borderId="0" xfId="1" applyFill="1" applyAlignment="1" applyProtection="1">
      <alignment horizontal="left"/>
      <protection hidden="1"/>
    </xf>
    <xf numFmtId="0" fontId="51" fillId="14" borderId="0" xfId="1" applyFont="1" applyFill="1" applyProtection="1">
      <protection locked="0"/>
    </xf>
    <xf numFmtId="0" fontId="59" fillId="0" borderId="0" xfId="0" applyFont="1" applyAlignment="1">
      <alignment horizontal="justify" vertical="justify" wrapText="1"/>
    </xf>
    <xf numFmtId="0" fontId="0" fillId="15" borderId="0" xfId="0" applyFill="1" applyAlignment="1" applyProtection="1">
      <alignment vertical="top"/>
      <protection locked="0"/>
    </xf>
    <xf numFmtId="0" fontId="0" fillId="14" borderId="0" xfId="0" applyFill="1" applyAlignment="1" applyProtection="1">
      <alignment vertical="top"/>
      <protection locked="0"/>
    </xf>
    <xf numFmtId="0" fontId="51" fillId="14" borderId="0" xfId="1" applyFont="1" applyFill="1" applyAlignment="1" applyProtection="1">
      <alignment horizontal="left"/>
      <protection hidden="1"/>
    </xf>
    <xf numFmtId="0" fontId="34" fillId="14" borderId="0" xfId="0" applyFont="1" applyFill="1" applyAlignment="1" applyProtection="1">
      <alignment horizontal="justify" vertical="justify" wrapText="1" shrinkToFit="1"/>
      <protection hidden="1"/>
    </xf>
    <xf numFmtId="0" fontId="2" fillId="6" borderId="42" xfId="1" applyFill="1" applyBorder="1" applyAlignment="1">
      <alignment horizontal="center" vertical="center" textRotation="90" wrapText="1"/>
    </xf>
    <xf numFmtId="0" fontId="31" fillId="0" borderId="0" xfId="0" applyFont="1" applyAlignment="1">
      <alignment horizontal="justify" vertical="justify" wrapText="1"/>
    </xf>
    <xf numFmtId="49" fontId="41" fillId="0" borderId="0" xfId="0" applyNumberFormat="1" applyFont="1" applyAlignment="1">
      <alignment horizontal="justify" vertical="justify" wrapText="1"/>
    </xf>
    <xf numFmtId="0" fontId="55" fillId="13" borderId="232" xfId="3" applyFont="1" applyFill="1" applyBorder="1" applyAlignment="1" applyProtection="1">
      <alignment horizontal="center" vertical="center"/>
      <protection hidden="1"/>
    </xf>
    <xf numFmtId="0" fontId="2" fillId="13" borderId="16" xfId="3" applyFill="1" applyBorder="1" applyAlignment="1" applyProtection="1">
      <alignment horizontal="left" vertical="center"/>
      <protection hidden="1"/>
    </xf>
    <xf numFmtId="0" fontId="2" fillId="0" borderId="0" xfId="3" applyAlignment="1">
      <alignment horizontal="center" vertical="center"/>
    </xf>
    <xf numFmtId="0" fontId="31" fillId="0" borderId="0" xfId="3" applyFont="1" applyAlignment="1">
      <alignment horizontal="center" vertical="center"/>
    </xf>
    <xf numFmtId="0" fontId="12" fillId="13" borderId="225" xfId="3" applyFont="1" applyFill="1" applyBorder="1" applyAlignment="1" applyProtection="1">
      <alignment horizontal="center" vertical="center"/>
      <protection hidden="1"/>
    </xf>
    <xf numFmtId="0" fontId="5" fillId="13" borderId="8" xfId="3" applyFont="1" applyFill="1" applyBorder="1" applyAlignment="1" applyProtection="1">
      <alignment horizontal="center" vertical="center"/>
      <protection hidden="1"/>
    </xf>
    <xf numFmtId="0" fontId="3" fillId="13" borderId="224" xfId="3" applyFont="1" applyFill="1" applyBorder="1" applyAlignment="1" applyProtection="1">
      <alignment horizontal="left" vertical="center"/>
      <protection hidden="1"/>
    </xf>
    <xf numFmtId="0" fontId="55" fillId="13" borderId="228" xfId="3" applyFont="1" applyFill="1" applyBorder="1" applyAlignment="1" applyProtection="1">
      <alignment horizontal="left" vertical="center"/>
      <protection hidden="1"/>
    </xf>
    <xf numFmtId="0" fontId="5" fillId="13" borderId="227" xfId="3" applyFont="1" applyFill="1" applyBorder="1" applyAlignment="1" applyProtection="1">
      <alignment horizontal="center" vertical="center"/>
      <protection hidden="1"/>
    </xf>
    <xf numFmtId="0" fontId="3" fillId="13" borderId="108" xfId="3" applyFont="1" applyFill="1" applyBorder="1" applyAlignment="1" applyProtection="1">
      <alignment horizontal="left" vertical="center"/>
      <protection hidden="1"/>
    </xf>
    <xf numFmtId="0" fontId="13" fillId="0" borderId="8" xfId="3" applyFont="1" applyBorder="1" applyAlignment="1" applyProtection="1">
      <alignment horizontal="center" vertical="center"/>
      <protection hidden="1"/>
    </xf>
    <xf numFmtId="0" fontId="13" fillId="0" borderId="224" xfId="3" applyFont="1" applyBorder="1" applyAlignment="1" applyProtection="1">
      <alignment horizontal="left" vertical="center"/>
      <protection hidden="1"/>
    </xf>
    <xf numFmtId="49" fontId="13" fillId="0" borderId="220" xfId="3" applyNumberFormat="1" applyFont="1" applyBorder="1" applyAlignment="1" applyProtection="1">
      <alignment horizontal="center" vertical="center"/>
      <protection hidden="1"/>
    </xf>
    <xf numFmtId="49" fontId="13" fillId="0" borderId="219" xfId="3" applyNumberFormat="1" applyFont="1" applyBorder="1" applyAlignment="1" applyProtection="1">
      <alignment horizontal="left" vertical="center"/>
      <protection hidden="1"/>
    </xf>
    <xf numFmtId="0" fontId="27" fillId="0" borderId="0" xfId="3" applyFont="1" applyAlignment="1">
      <alignment horizontal="center" vertical="center"/>
    </xf>
    <xf numFmtId="0" fontId="55" fillId="0" borderId="220" xfId="3" applyFont="1" applyBorder="1" applyAlignment="1" applyProtection="1">
      <alignment horizontal="center" vertical="center"/>
      <protection hidden="1"/>
    </xf>
    <xf numFmtId="0" fontId="13" fillId="0" borderId="219" xfId="3" applyFont="1" applyBorder="1" applyAlignment="1" applyProtection="1">
      <alignment horizontal="left" vertical="center"/>
      <protection hidden="1"/>
    </xf>
    <xf numFmtId="0" fontId="13" fillId="0" borderId="220" xfId="3" applyFont="1" applyBorder="1" applyAlignment="1" applyProtection="1">
      <alignment horizontal="center" vertical="center"/>
      <protection hidden="1"/>
    </xf>
    <xf numFmtId="0" fontId="27" fillId="3" borderId="0" xfId="3" applyFont="1" applyFill="1" applyAlignment="1">
      <alignment horizontal="center" vertical="center"/>
    </xf>
    <xf numFmtId="49" fontId="13" fillId="3" borderId="220" xfId="3" applyNumberFormat="1" applyFont="1" applyFill="1" applyBorder="1" applyAlignment="1" applyProtection="1">
      <alignment horizontal="center" vertical="center"/>
      <protection hidden="1"/>
    </xf>
    <xf numFmtId="49" fontId="13" fillId="3" borderId="219" xfId="3" applyNumberFormat="1" applyFont="1" applyFill="1" applyBorder="1" applyAlignment="1" applyProtection="1">
      <alignment horizontal="left" vertical="center"/>
      <protection hidden="1"/>
    </xf>
    <xf numFmtId="49" fontId="55" fillId="0" borderId="220" xfId="3" applyNumberFormat="1" applyFont="1" applyBorder="1" applyAlignment="1" applyProtection="1">
      <alignment horizontal="center" vertical="center"/>
      <protection hidden="1"/>
    </xf>
    <xf numFmtId="0" fontId="60" fillId="0" borderId="222" xfId="3" applyFont="1" applyBorder="1" applyProtection="1">
      <protection hidden="1"/>
    </xf>
    <xf numFmtId="0" fontId="13" fillId="3" borderId="220" xfId="3" applyFont="1" applyFill="1" applyBorder="1" applyAlignment="1" applyProtection="1">
      <alignment horizontal="center" vertical="center"/>
      <protection hidden="1"/>
    </xf>
    <xf numFmtId="0" fontId="13" fillId="3" borderId="219" xfId="3" applyFont="1" applyFill="1" applyBorder="1" applyAlignment="1" applyProtection="1">
      <alignment horizontal="left" vertical="center"/>
      <protection hidden="1"/>
    </xf>
    <xf numFmtId="49" fontId="27" fillId="0" borderId="220" xfId="3" applyNumberFormat="1" applyFont="1" applyBorder="1" applyAlignment="1" applyProtection="1">
      <alignment horizontal="center" vertical="center"/>
      <protection hidden="1"/>
    </xf>
    <xf numFmtId="0" fontId="55" fillId="0" borderId="222" xfId="3" applyFont="1" applyBorder="1" applyAlignment="1" applyProtection="1">
      <alignment horizontal="left" vertical="center"/>
      <protection hidden="1"/>
    </xf>
    <xf numFmtId="0" fontId="2" fillId="0" borderId="0" xfId="3"/>
    <xf numFmtId="0" fontId="55" fillId="0" borderId="217" xfId="3" applyFont="1" applyBorder="1" applyAlignment="1" applyProtection="1">
      <alignment horizontal="left" vertical="center"/>
      <protection hidden="1"/>
    </xf>
    <xf numFmtId="49" fontId="55" fillId="0" borderId="215" xfId="3" applyNumberFormat="1" applyFont="1" applyBorder="1" applyAlignment="1" applyProtection="1">
      <alignment horizontal="center" vertical="center"/>
      <protection hidden="1"/>
    </xf>
    <xf numFmtId="0" fontId="3" fillId="0" borderId="203" xfId="1" applyFont="1" applyBorder="1" applyProtection="1">
      <protection hidden="1"/>
    </xf>
    <xf numFmtId="0" fontId="3" fillId="0" borderId="202" xfId="1" applyFont="1" applyBorder="1" applyProtection="1">
      <protection hidden="1"/>
    </xf>
    <xf numFmtId="3" fontId="4" fillId="12" borderId="194" xfId="1" applyNumberFormat="1" applyFont="1" applyFill="1" applyBorder="1" applyAlignment="1">
      <alignment horizontal="right" shrinkToFit="1"/>
    </xf>
    <xf numFmtId="3" fontId="4" fillId="12" borderId="243" xfId="1" applyNumberFormat="1" applyFont="1" applyFill="1" applyBorder="1" applyAlignment="1">
      <alignment horizontal="right" shrinkToFit="1"/>
    </xf>
    <xf numFmtId="3" fontId="4" fillId="12" borderId="186" xfId="1" applyNumberFormat="1" applyFont="1" applyFill="1" applyBorder="1" applyAlignment="1">
      <alignment horizontal="right" shrinkToFit="1"/>
    </xf>
    <xf numFmtId="3" fontId="4" fillId="12" borderId="241" xfId="1" applyNumberFormat="1" applyFont="1" applyFill="1" applyBorder="1" applyAlignment="1">
      <alignment horizontal="right" shrinkToFit="1"/>
    </xf>
    <xf numFmtId="0" fontId="33" fillId="6" borderId="227" xfId="1" applyFont="1" applyFill="1" applyBorder="1" applyAlignment="1" applyProtection="1">
      <alignment wrapText="1" shrinkToFit="1"/>
      <protection hidden="1"/>
    </xf>
    <xf numFmtId="0" fontId="33" fillId="6" borderId="195" xfId="1" applyFont="1" applyFill="1" applyBorder="1" applyAlignment="1" applyProtection="1">
      <alignment wrapText="1" shrinkToFit="1"/>
      <protection hidden="1"/>
    </xf>
    <xf numFmtId="0" fontId="0" fillId="6" borderId="224" xfId="0" applyFill="1" applyBorder="1" applyAlignment="1" applyProtection="1">
      <alignment horizontal="right" vertical="justify"/>
      <protection hidden="1"/>
    </xf>
    <xf numFmtId="0" fontId="2" fillId="6" borderId="245" xfId="1" applyFill="1" applyBorder="1" applyAlignment="1">
      <alignment horizontal="center" vertical="center" textRotation="90" wrapText="1"/>
    </xf>
    <xf numFmtId="0" fontId="2" fillId="6" borderId="237" xfId="1" applyFill="1" applyBorder="1" applyAlignment="1" applyProtection="1">
      <alignment wrapText="1" shrinkToFit="1"/>
      <protection hidden="1"/>
    </xf>
    <xf numFmtId="49" fontId="4" fillId="6" borderId="237" xfId="1" applyNumberFormat="1" applyFont="1" applyFill="1" applyBorder="1" applyAlignment="1" applyProtection="1">
      <alignment horizontal="center"/>
      <protection hidden="1"/>
    </xf>
    <xf numFmtId="49" fontId="2" fillId="6" borderId="165" xfId="1" applyNumberFormat="1" applyFill="1" applyBorder="1" applyAlignment="1" applyProtection="1">
      <alignment horizontal="center"/>
      <protection hidden="1"/>
    </xf>
    <xf numFmtId="49" fontId="4" fillId="6" borderId="165" xfId="1" applyNumberFormat="1" applyFont="1" applyFill="1" applyBorder="1" applyAlignment="1" applyProtection="1">
      <alignment horizontal="center"/>
      <protection hidden="1"/>
    </xf>
    <xf numFmtId="0" fontId="0" fillId="6" borderId="224" xfId="0" applyFill="1" applyBorder="1" applyAlignment="1" applyProtection="1">
      <alignment horizontal="justify" vertical="justify"/>
      <protection hidden="1"/>
    </xf>
    <xf numFmtId="3" fontId="2" fillId="6" borderId="239" xfId="1" applyNumberFormat="1" applyFill="1" applyBorder="1" applyAlignment="1" applyProtection="1">
      <alignment shrinkToFit="1"/>
      <protection hidden="1"/>
    </xf>
    <xf numFmtId="3" fontId="2" fillId="6" borderId="188" xfId="1" applyNumberFormat="1" applyFill="1" applyBorder="1" applyAlignment="1" applyProtection="1">
      <alignment horizontal="right" shrinkToFit="1"/>
      <protection hidden="1"/>
    </xf>
    <xf numFmtId="49" fontId="94" fillId="6" borderId="195" xfId="1" applyNumberFormat="1" applyFont="1" applyFill="1" applyBorder="1" applyAlignment="1" applyProtection="1">
      <alignment horizontal="center"/>
      <protection hidden="1"/>
    </xf>
    <xf numFmtId="49" fontId="33" fillId="6" borderId="164" xfId="1" applyNumberFormat="1" applyFont="1" applyFill="1" applyBorder="1" applyAlignment="1" applyProtection="1">
      <alignment horizontal="center"/>
      <protection hidden="1"/>
    </xf>
    <xf numFmtId="49" fontId="94" fillId="6" borderId="164" xfId="1" applyNumberFormat="1" applyFont="1" applyFill="1" applyBorder="1" applyAlignment="1" applyProtection="1">
      <alignment horizontal="center"/>
      <protection hidden="1"/>
    </xf>
    <xf numFmtId="0" fontId="50" fillId="6" borderId="224" xfId="0" applyFont="1" applyFill="1" applyBorder="1" applyAlignment="1" applyProtection="1">
      <alignment horizontal="right" vertical="justify"/>
      <protection hidden="1"/>
    </xf>
    <xf numFmtId="49" fontId="94" fillId="6" borderId="227" xfId="1" applyNumberFormat="1" applyFont="1" applyFill="1" applyBorder="1" applyAlignment="1" applyProtection="1">
      <alignment horizontal="center"/>
      <protection hidden="1"/>
    </xf>
    <xf numFmtId="49" fontId="33" fillId="6" borderId="228" xfId="1" applyNumberFormat="1" applyFont="1" applyFill="1" applyBorder="1" applyAlignment="1" applyProtection="1">
      <alignment horizontal="center"/>
      <protection hidden="1"/>
    </xf>
    <xf numFmtId="49" fontId="94" fillId="6" borderId="228" xfId="1" applyNumberFormat="1" applyFont="1" applyFill="1" applyBorder="1" applyAlignment="1" applyProtection="1">
      <alignment horizontal="center"/>
      <protection hidden="1"/>
    </xf>
    <xf numFmtId="0" fontId="50" fillId="6" borderId="108" xfId="0" applyFont="1" applyFill="1" applyBorder="1" applyAlignment="1" applyProtection="1">
      <alignment horizontal="right" vertical="justify"/>
      <protection hidden="1"/>
    </xf>
    <xf numFmtId="0" fontId="14" fillId="0" borderId="5" xfId="0" applyFont="1" applyBorder="1" applyAlignment="1">
      <alignment vertical="center" wrapText="1"/>
    </xf>
    <xf numFmtId="49" fontId="2" fillId="0" borderId="2" xfId="1" applyNumberFormat="1" applyBorder="1" applyAlignment="1">
      <alignment horizontal="center"/>
    </xf>
    <xf numFmtId="49" fontId="2" fillId="0" borderId="92" xfId="1" applyNumberFormat="1" applyBorder="1" applyAlignment="1">
      <alignment horizontal="center"/>
    </xf>
    <xf numFmtId="3" fontId="2" fillId="0" borderId="100" xfId="1" applyNumberFormat="1" applyBorder="1" applyAlignment="1">
      <alignment horizontal="right" shrinkToFit="1"/>
    </xf>
    <xf numFmtId="3" fontId="2" fillId="0" borderId="101" xfId="1" applyNumberFormat="1" applyBorder="1" applyAlignment="1">
      <alignment horizontal="right" shrinkToFit="1"/>
    </xf>
    <xf numFmtId="3" fontId="2" fillId="0" borderId="110" xfId="1" applyNumberFormat="1" applyBorder="1" applyAlignment="1">
      <alignment horizontal="right" shrinkToFit="1"/>
    </xf>
    <xf numFmtId="3" fontId="2" fillId="0" borderId="65" xfId="1" applyNumberFormat="1" applyBorder="1" applyAlignment="1">
      <alignment horizontal="right" shrinkToFit="1"/>
    </xf>
    <xf numFmtId="3" fontId="2" fillId="0" borderId="24" xfId="1" applyNumberFormat="1" applyBorder="1" applyAlignment="1">
      <alignment horizontal="right" shrinkToFit="1"/>
    </xf>
    <xf numFmtId="3" fontId="2" fillId="0" borderId="120" xfId="1" applyNumberFormat="1" applyBorder="1" applyAlignment="1">
      <alignment horizontal="right" shrinkToFit="1"/>
    </xf>
    <xf numFmtId="3" fontId="2" fillId="0" borderId="186" xfId="1" applyNumberFormat="1" applyBorder="1" applyAlignment="1">
      <alignment horizontal="right" shrinkToFit="1"/>
    </xf>
    <xf numFmtId="3" fontId="2" fillId="0" borderId="187" xfId="1" applyNumberFormat="1" applyBorder="1" applyAlignment="1">
      <alignment horizontal="right" shrinkToFit="1"/>
    </xf>
    <xf numFmtId="3" fontId="2" fillId="0" borderId="241" xfId="1" applyNumberFormat="1" applyBorder="1" applyAlignment="1" applyProtection="1">
      <alignment horizontal="right" shrinkToFit="1"/>
      <protection hidden="1"/>
    </xf>
    <xf numFmtId="49" fontId="2" fillId="6" borderId="237" xfId="1" applyNumberFormat="1" applyFill="1" applyBorder="1" applyAlignment="1" applyProtection="1">
      <alignment horizontal="center" wrapText="1"/>
      <protection hidden="1"/>
    </xf>
    <xf numFmtId="49" fontId="2" fillId="6" borderId="164" xfId="1" applyNumberFormat="1" applyFill="1" applyBorder="1" applyAlignment="1">
      <alignment horizontal="center"/>
    </xf>
    <xf numFmtId="0" fontId="2" fillId="6" borderId="195" xfId="1" applyFill="1" applyBorder="1" applyAlignment="1" applyProtection="1">
      <alignment horizontal="left" wrapText="1"/>
      <protection locked="0" hidden="1"/>
    </xf>
    <xf numFmtId="49" fontId="2" fillId="6" borderId="195" xfId="1" applyNumberFormat="1" applyFill="1" applyBorder="1" applyAlignment="1" applyProtection="1">
      <alignment horizontal="center" wrapText="1"/>
      <protection locked="0" hidden="1"/>
    </xf>
    <xf numFmtId="0" fontId="2" fillId="6" borderId="195" xfId="1" applyFill="1" applyBorder="1" applyAlignment="1" applyProtection="1">
      <alignment horizontal="left" shrinkToFit="1"/>
      <protection hidden="1"/>
    </xf>
    <xf numFmtId="0" fontId="2" fillId="6" borderId="195" xfId="2" applyFill="1" applyBorder="1" applyAlignment="1" applyProtection="1">
      <alignment wrapText="1" shrinkToFit="1"/>
      <protection hidden="1"/>
    </xf>
    <xf numFmtId="0" fontId="2" fillId="6" borderId="237" xfId="2" applyFill="1" applyBorder="1" applyAlignment="1" applyProtection="1">
      <alignment wrapText="1" shrinkToFit="1"/>
      <protection hidden="1"/>
    </xf>
    <xf numFmtId="0" fontId="2" fillId="6" borderId="195" xfId="1" applyFill="1" applyBorder="1" applyAlignment="1" applyProtection="1">
      <alignment wrapText="1" shrinkToFit="1"/>
      <protection hidden="1"/>
    </xf>
    <xf numFmtId="0" fontId="2" fillId="6" borderId="227" xfId="1" applyFill="1" applyBorder="1" applyAlignment="1" applyProtection="1">
      <alignment wrapText="1" shrinkToFit="1"/>
      <protection hidden="1"/>
    </xf>
    <xf numFmtId="0" fontId="22" fillId="6" borderId="5" xfId="1" applyFont="1" applyFill="1" applyBorder="1" applyAlignment="1" applyProtection="1">
      <alignment horizontal="left" shrinkToFit="1"/>
      <protection hidden="1"/>
    </xf>
    <xf numFmtId="49" fontId="22" fillId="6" borderId="195" xfId="1" applyNumberFormat="1" applyFont="1" applyFill="1" applyBorder="1" applyAlignment="1" applyProtection="1">
      <alignment horizontal="center" wrapText="1"/>
      <protection hidden="1"/>
    </xf>
    <xf numFmtId="0" fontId="4" fillId="2" borderId="5" xfId="1" applyFont="1" applyFill="1" applyBorder="1" applyAlignment="1" applyProtection="1">
      <alignment wrapText="1"/>
      <protection hidden="1"/>
    </xf>
    <xf numFmtId="0" fontId="2" fillId="2" borderId="41" xfId="1" applyFill="1" applyBorder="1" applyAlignment="1" applyProtection="1">
      <alignment vertical="top" wrapText="1" shrinkToFit="1"/>
      <protection hidden="1"/>
    </xf>
    <xf numFmtId="0" fontId="31" fillId="6" borderId="224" xfId="0" applyFont="1" applyFill="1" applyBorder="1" applyAlignment="1" applyProtection="1">
      <alignment horizontal="justify" vertical="justify"/>
      <protection hidden="1"/>
    </xf>
    <xf numFmtId="0" fontId="31" fillId="6" borderId="0" xfId="0" applyFont="1" applyFill="1" applyAlignment="1" applyProtection="1">
      <alignment horizontal="justify" vertical="justify"/>
      <protection hidden="1"/>
    </xf>
    <xf numFmtId="3" fontId="2" fillId="6" borderId="247" xfId="1" applyNumberFormat="1" applyFill="1" applyBorder="1" applyAlignment="1" applyProtection="1">
      <alignment shrinkToFit="1"/>
      <protection hidden="1"/>
    </xf>
    <xf numFmtId="0" fontId="31" fillId="6" borderId="0" xfId="0" applyFont="1" applyFill="1" applyAlignment="1" applyProtection="1">
      <alignment horizontal="right" vertical="justify"/>
      <protection hidden="1"/>
    </xf>
    <xf numFmtId="3" fontId="2" fillId="6" borderId="62" xfId="1" applyNumberFormat="1" applyFill="1" applyBorder="1" applyAlignment="1" applyProtection="1">
      <alignment shrinkToFit="1"/>
      <protection hidden="1"/>
    </xf>
    <xf numFmtId="3" fontId="2" fillId="6" borderId="246" xfId="1" applyNumberFormat="1" applyFill="1" applyBorder="1" applyAlignment="1" applyProtection="1">
      <alignment shrinkToFit="1"/>
      <protection hidden="1"/>
    </xf>
    <xf numFmtId="0" fontId="31" fillId="6" borderId="108" xfId="0" applyFont="1" applyFill="1" applyBorder="1" applyAlignment="1" applyProtection="1">
      <alignment horizontal="justify" vertical="justify"/>
      <protection hidden="1"/>
    </xf>
    <xf numFmtId="0" fontId="31" fillId="6" borderId="116" xfId="0" applyFont="1" applyFill="1" applyBorder="1" applyAlignment="1" applyProtection="1">
      <alignment horizontal="justify" vertical="justify"/>
      <protection hidden="1"/>
    </xf>
    <xf numFmtId="3" fontId="2" fillId="6" borderId="244" xfId="1" applyNumberFormat="1" applyFill="1" applyBorder="1" applyAlignment="1" applyProtection="1">
      <alignment shrinkToFit="1"/>
      <protection hidden="1"/>
    </xf>
    <xf numFmtId="3" fontId="2" fillId="6" borderId="62" xfId="1" applyNumberFormat="1" applyFill="1" applyBorder="1" applyAlignment="1" applyProtection="1">
      <alignment horizontal="right" shrinkToFit="1"/>
      <protection hidden="1"/>
    </xf>
    <xf numFmtId="0" fontId="31" fillId="6" borderId="116" xfId="0" applyFont="1" applyFill="1" applyBorder="1" applyAlignment="1" applyProtection="1">
      <alignment horizontal="right" vertical="justify"/>
      <protection hidden="1"/>
    </xf>
    <xf numFmtId="49" fontId="97" fillId="0" borderId="222" xfId="3" applyNumberFormat="1" applyFont="1" applyBorder="1" applyAlignment="1" applyProtection="1">
      <alignment horizontal="left" vertical="center" wrapText="1"/>
      <protection hidden="1"/>
    </xf>
    <xf numFmtId="49" fontId="2" fillId="6" borderId="195" xfId="1" applyNumberFormat="1" applyFill="1" applyBorder="1" applyAlignment="1" applyProtection="1">
      <alignment horizontal="center" wrapText="1"/>
      <protection hidden="1"/>
    </xf>
    <xf numFmtId="49" fontId="33" fillId="6" borderId="92" xfId="1" applyNumberFormat="1" applyFont="1" applyFill="1" applyBorder="1" applyAlignment="1">
      <alignment horizontal="center"/>
    </xf>
    <xf numFmtId="49" fontId="2" fillId="6" borderId="2" xfId="1" applyNumberFormat="1" applyFill="1" applyBorder="1" applyAlignment="1">
      <alignment horizontal="center" shrinkToFit="1"/>
    </xf>
    <xf numFmtId="49" fontId="101" fillId="6" borderId="92" xfId="1" applyNumberFormat="1" applyFont="1" applyFill="1" applyBorder="1" applyAlignment="1">
      <alignment horizontal="center" shrinkToFit="1"/>
    </xf>
    <xf numFmtId="49" fontId="2" fillId="6" borderId="92" xfId="1" applyNumberFormat="1" applyFill="1" applyBorder="1" applyAlignment="1">
      <alignment horizontal="center" shrinkToFit="1"/>
    </xf>
    <xf numFmtId="0" fontId="11" fillId="6" borderId="5" xfId="1" applyFont="1" applyFill="1" applyBorder="1" applyAlignment="1" applyProtection="1">
      <alignment horizontal="left" wrapText="1"/>
      <protection hidden="1"/>
    </xf>
    <xf numFmtId="0" fontId="27" fillId="6" borderId="0" xfId="1" applyFont="1" applyFill="1" applyAlignment="1">
      <alignment horizontal="left"/>
    </xf>
    <xf numFmtId="49" fontId="51" fillId="0" borderId="17" xfId="3" applyNumberFormat="1" applyFont="1" applyBorder="1" applyAlignment="1" applyProtection="1">
      <alignment horizontal="center" vertical="center"/>
      <protection hidden="1"/>
    </xf>
    <xf numFmtId="49" fontId="22" fillId="0" borderId="226" xfId="3" applyNumberFormat="1" applyFont="1" applyBorder="1" applyAlignment="1" applyProtection="1">
      <alignment horizontal="left" vertical="center" wrapText="1"/>
      <protection hidden="1"/>
    </xf>
    <xf numFmtId="0" fontId="13" fillId="0" borderId="225" xfId="3" applyFont="1" applyBorder="1" applyAlignment="1" applyProtection="1">
      <alignment horizontal="left" vertical="center"/>
      <protection hidden="1"/>
    </xf>
    <xf numFmtId="49" fontId="51" fillId="0" borderId="223" xfId="3" applyNumberFormat="1" applyFont="1" applyBorder="1" applyAlignment="1" applyProtection="1">
      <alignment horizontal="center" vertical="center"/>
      <protection hidden="1"/>
    </xf>
    <xf numFmtId="49" fontId="22" fillId="0" borderId="222" xfId="3" applyNumberFormat="1" applyFont="1" applyBorder="1" applyAlignment="1" applyProtection="1">
      <alignment horizontal="left" vertical="center" wrapText="1"/>
      <protection hidden="1"/>
    </xf>
    <xf numFmtId="0" fontId="13" fillId="0" borderId="221" xfId="3" applyFont="1" applyBorder="1" applyAlignment="1" applyProtection="1">
      <alignment horizontal="left" vertical="center" wrapText="1"/>
      <protection hidden="1"/>
    </xf>
    <xf numFmtId="0" fontId="13" fillId="0" borderId="221" xfId="3" applyFont="1" applyBorder="1" applyAlignment="1" applyProtection="1">
      <alignment horizontal="left" vertical="center"/>
      <protection hidden="1"/>
    </xf>
    <xf numFmtId="0" fontId="55" fillId="0" borderId="221" xfId="3" applyFont="1" applyBorder="1" applyAlignment="1" applyProtection="1">
      <alignment horizontal="left" vertical="center"/>
      <protection hidden="1"/>
    </xf>
    <xf numFmtId="0" fontId="55" fillId="0" borderId="221" xfId="3" applyFont="1" applyBorder="1" applyAlignment="1" applyProtection="1">
      <alignment horizontal="left" vertical="center" wrapText="1"/>
      <protection hidden="1"/>
    </xf>
    <xf numFmtId="0" fontId="2" fillId="0" borderId="221" xfId="3" applyBorder="1" applyAlignment="1" applyProtection="1">
      <alignment horizontal="left" vertical="center"/>
      <protection hidden="1"/>
    </xf>
    <xf numFmtId="49" fontId="2" fillId="0" borderId="220" xfId="3" applyNumberFormat="1" applyBorder="1" applyAlignment="1" applyProtection="1">
      <alignment horizontal="center" vertical="center"/>
      <protection hidden="1"/>
    </xf>
    <xf numFmtId="49" fontId="2" fillId="0" borderId="219" xfId="3" applyNumberFormat="1" applyBorder="1" applyAlignment="1" applyProtection="1">
      <alignment horizontal="left" vertical="center"/>
      <protection hidden="1"/>
    </xf>
    <xf numFmtId="0" fontId="27" fillId="0" borderId="221" xfId="3" applyFont="1" applyBorder="1" applyAlignment="1" applyProtection="1">
      <alignment horizontal="left" vertical="center"/>
      <protection hidden="1"/>
    </xf>
    <xf numFmtId="49" fontId="59" fillId="0" borderId="223" xfId="3" applyNumberFormat="1" applyFont="1" applyBorder="1" applyAlignment="1" applyProtection="1">
      <alignment horizontal="center" vertical="center"/>
      <protection hidden="1"/>
    </xf>
    <xf numFmtId="49" fontId="58" fillId="0" borderId="222" xfId="3" applyNumberFormat="1" applyFont="1" applyBorder="1" applyAlignment="1" applyProtection="1">
      <alignment horizontal="left" vertical="center" wrapText="1"/>
      <protection hidden="1"/>
    </xf>
    <xf numFmtId="0" fontId="2" fillId="0" borderId="221" xfId="3" applyBorder="1" applyAlignment="1" applyProtection="1">
      <alignment horizontal="left" vertical="center" wrapText="1"/>
      <protection hidden="1"/>
    </xf>
    <xf numFmtId="0" fontId="55" fillId="0" borderId="221" xfId="3" applyFont="1" applyBorder="1" applyAlignment="1" applyProtection="1">
      <alignment vertical="center"/>
      <protection hidden="1"/>
    </xf>
    <xf numFmtId="0" fontId="2" fillId="0" borderId="219" xfId="3" applyBorder="1" applyAlignment="1" applyProtection="1">
      <alignment horizontal="left" vertical="center"/>
      <protection hidden="1"/>
    </xf>
    <xf numFmtId="3" fontId="55" fillId="0" borderId="222" xfId="4" applyNumberFormat="1" applyFont="1" applyBorder="1" applyAlignment="1" applyProtection="1">
      <alignment shrinkToFit="1"/>
      <protection hidden="1"/>
    </xf>
    <xf numFmtId="0" fontId="2" fillId="0" borderId="221" xfId="3" applyBorder="1" applyAlignment="1" applyProtection="1">
      <alignment vertical="center"/>
      <protection hidden="1"/>
    </xf>
    <xf numFmtId="0" fontId="2" fillId="0" borderId="220" xfId="3" applyBorder="1" applyAlignment="1" applyProtection="1">
      <alignment horizontal="center" vertical="center"/>
      <protection hidden="1"/>
    </xf>
    <xf numFmtId="0" fontId="55" fillId="0" borderId="222" xfId="4" applyFont="1" applyBorder="1" applyAlignment="1" applyProtection="1">
      <alignment shrinkToFit="1"/>
      <protection hidden="1"/>
    </xf>
    <xf numFmtId="0" fontId="2" fillId="0" borderId="221" xfId="3" applyBorder="1" applyAlignment="1" applyProtection="1">
      <alignment horizontal="justify" vertical="center"/>
      <protection hidden="1"/>
    </xf>
    <xf numFmtId="0" fontId="2" fillId="0" borderId="221" xfId="3" applyBorder="1" applyAlignment="1" applyProtection="1">
      <alignment vertical="center" wrapText="1"/>
      <protection hidden="1"/>
    </xf>
    <xf numFmtId="0" fontId="33" fillId="0" borderId="221" xfId="3" applyFont="1" applyBorder="1" applyAlignment="1" applyProtection="1">
      <alignment vertical="center"/>
      <protection hidden="1"/>
    </xf>
    <xf numFmtId="0" fontId="55" fillId="0" borderId="222" xfId="4" applyFont="1" applyBorder="1" applyAlignment="1" applyProtection="1">
      <alignment vertical="center" shrinkToFit="1"/>
      <protection hidden="1"/>
    </xf>
    <xf numFmtId="0" fontId="55" fillId="0" borderId="221" xfId="3" applyFont="1" applyBorder="1" applyProtection="1">
      <protection hidden="1"/>
    </xf>
    <xf numFmtId="0" fontId="92" fillId="0" borderId="219" xfId="3" applyFont="1" applyBorder="1" applyAlignment="1" applyProtection="1">
      <alignment horizontal="left" vertical="center"/>
      <protection hidden="1"/>
    </xf>
    <xf numFmtId="49" fontId="51" fillId="0" borderId="218" xfId="3" applyNumberFormat="1" applyFont="1" applyBorder="1" applyAlignment="1" applyProtection="1">
      <alignment horizontal="center" vertical="center"/>
      <protection hidden="1"/>
    </xf>
    <xf numFmtId="0" fontId="55" fillId="0" borderId="216" xfId="3" applyFont="1" applyBorder="1" applyProtection="1">
      <protection hidden="1"/>
    </xf>
    <xf numFmtId="0" fontId="2" fillId="0" borderId="45" xfId="3" applyBorder="1" applyAlignment="1" applyProtection="1">
      <alignment horizontal="left" vertical="center"/>
      <protection hidden="1"/>
    </xf>
    <xf numFmtId="49" fontId="51" fillId="0" borderId="0" xfId="3" applyNumberFormat="1" applyFont="1" applyAlignment="1" applyProtection="1">
      <alignment horizontal="center" vertical="center"/>
      <protection hidden="1"/>
    </xf>
    <xf numFmtId="49" fontId="2" fillId="0" borderId="0" xfId="3" applyNumberFormat="1" applyAlignment="1" applyProtection="1">
      <alignment horizontal="left" vertical="center"/>
      <protection locked="0"/>
    </xf>
    <xf numFmtId="0" fontId="55" fillId="0" borderId="0" xfId="3" applyFont="1" applyAlignment="1">
      <alignment horizontal="left" vertical="center"/>
    </xf>
    <xf numFmtId="0" fontId="55" fillId="0" borderId="0" xfId="3" applyFont="1" applyAlignment="1">
      <alignment horizontal="center" vertical="center"/>
    </xf>
    <xf numFmtId="0" fontId="56" fillId="0" borderId="0" xfId="3" applyFont="1" applyAlignment="1">
      <alignment horizontal="left" vertical="center"/>
    </xf>
    <xf numFmtId="49" fontId="29" fillId="6" borderId="192" xfId="0" applyNumberFormat="1" applyFont="1" applyFill="1" applyBorder="1" applyAlignment="1" applyProtection="1">
      <alignment horizontal="center" vertical="center" wrapText="1"/>
      <protection hidden="1"/>
    </xf>
    <xf numFmtId="0" fontId="16" fillId="6" borderId="170" xfId="0" quotePrefix="1" applyFont="1" applyFill="1" applyBorder="1" applyAlignment="1" applyProtection="1">
      <alignment horizontal="center" vertical="center" wrapText="1"/>
      <protection hidden="1"/>
    </xf>
    <xf numFmtId="3" fontId="0" fillId="0" borderId="0" xfId="0" applyNumberFormat="1" applyProtection="1">
      <protection locked="0"/>
    </xf>
    <xf numFmtId="3" fontId="0" fillId="0" borderId="0" xfId="0" quotePrefix="1" applyNumberFormat="1" applyProtection="1">
      <protection locked="0"/>
    </xf>
    <xf numFmtId="2" fontId="2" fillId="6" borderId="167" xfId="1" applyNumberFormat="1" applyFill="1" applyBorder="1" applyAlignment="1" applyProtection="1">
      <alignment shrinkToFit="1"/>
      <protection hidden="1"/>
    </xf>
    <xf numFmtId="2" fontId="2" fillId="6" borderId="168" xfId="1" applyNumberFormat="1" applyFill="1" applyBorder="1" applyAlignment="1" applyProtection="1">
      <alignment shrinkToFit="1"/>
      <protection hidden="1"/>
    </xf>
    <xf numFmtId="0" fontId="33" fillId="0" borderId="0" xfId="0" applyFont="1" applyAlignment="1">
      <alignment horizontal="justify" vertical="justify" wrapText="1"/>
    </xf>
    <xf numFmtId="0" fontId="20" fillId="0" borderId="0" xfId="0" applyFont="1" applyAlignment="1">
      <alignment horizontal="justify" vertical="justify" wrapText="1"/>
    </xf>
    <xf numFmtId="0" fontId="87" fillId="14" borderId="0" xfId="0" applyFont="1" applyFill="1" applyAlignment="1" applyProtection="1">
      <alignment vertical="top" wrapText="1"/>
      <protection locked="0"/>
    </xf>
    <xf numFmtId="0" fontId="0" fillId="14" borderId="0" xfId="0" applyFill="1" applyAlignment="1" applyProtection="1">
      <alignment vertical="top" wrapText="1"/>
      <protection locked="0"/>
    </xf>
    <xf numFmtId="0" fontId="86" fillId="14" borderId="0" xfId="0" applyFont="1" applyFill="1" applyAlignment="1" applyProtection="1">
      <alignment horizontal="left" indent="3"/>
      <protection hidden="1"/>
    </xf>
    <xf numFmtId="0" fontId="4" fillId="0" borderId="205" xfId="1" applyFont="1" applyBorder="1" applyAlignment="1" applyProtection="1">
      <alignment shrinkToFit="1"/>
      <protection hidden="1"/>
    </xf>
    <xf numFmtId="0" fontId="2" fillId="0" borderId="171" xfId="1" applyBorder="1" applyAlignment="1" applyProtection="1">
      <alignment shrinkToFit="1"/>
      <protection hidden="1"/>
    </xf>
    <xf numFmtId="0" fontId="51" fillId="14" borderId="0" xfId="1" applyFont="1" applyFill="1" applyAlignment="1">
      <alignment horizontal="right"/>
    </xf>
    <xf numFmtId="0" fontId="54" fillId="0" borderId="212" xfId="0" applyFont="1" applyBorder="1" applyAlignment="1" applyProtection="1">
      <alignment horizontal="center" vertical="center"/>
      <protection hidden="1"/>
    </xf>
    <xf numFmtId="0" fontId="54" fillId="0" borderId="211" xfId="0" applyFont="1" applyBorder="1" applyAlignment="1" applyProtection="1">
      <alignment horizontal="center" vertical="center"/>
      <protection hidden="1"/>
    </xf>
    <xf numFmtId="0" fontId="4" fillId="0" borderId="207" xfId="1" applyFont="1" applyBorder="1" applyAlignment="1" applyProtection="1">
      <alignment horizontal="left"/>
      <protection hidden="1"/>
    </xf>
    <xf numFmtId="0" fontId="2" fillId="0" borderId="210" xfId="1" applyBorder="1" applyAlignment="1" applyProtection="1">
      <alignment horizontal="left"/>
      <protection hidden="1"/>
    </xf>
    <xf numFmtId="0" fontId="27" fillId="0" borderId="209" xfId="1" applyFont="1" applyBorder="1" applyAlignment="1" applyProtection="1">
      <alignment horizontal="center" wrapText="1" shrinkToFit="1"/>
      <protection hidden="1"/>
    </xf>
    <xf numFmtId="0" fontId="27" fillId="0" borderId="76" xfId="1" applyFont="1" applyBorder="1" applyAlignment="1" applyProtection="1">
      <alignment horizontal="center" wrapText="1" shrinkToFit="1"/>
      <protection hidden="1"/>
    </xf>
    <xf numFmtId="0" fontId="27" fillId="0" borderId="206" xfId="1" applyFont="1" applyBorder="1" applyAlignment="1" applyProtection="1">
      <alignment horizontal="center" wrapText="1" shrinkToFit="1"/>
      <protection hidden="1"/>
    </xf>
    <xf numFmtId="0" fontId="51" fillId="0" borderId="164" xfId="1" applyFont="1" applyBorder="1" applyAlignment="1" applyProtection="1">
      <alignment horizontal="center" shrinkToFit="1"/>
      <protection hidden="1"/>
    </xf>
    <xf numFmtId="0" fontId="2" fillId="0" borderId="208" xfId="1" applyBorder="1" applyAlignment="1" applyProtection="1">
      <alignment horizontal="center" shrinkToFit="1"/>
      <protection hidden="1"/>
    </xf>
    <xf numFmtId="0" fontId="2" fillId="0" borderId="204" xfId="1" applyBorder="1" applyAlignment="1" applyProtection="1">
      <alignment horizontal="center" shrinkToFit="1"/>
      <protection hidden="1"/>
    </xf>
    <xf numFmtId="0" fontId="3" fillId="14" borderId="0" xfId="1" applyFont="1" applyFill="1" applyAlignment="1" applyProtection="1">
      <alignment shrinkToFit="1"/>
      <protection hidden="1"/>
    </xf>
    <xf numFmtId="0" fontId="36" fillId="14" borderId="0" xfId="0" applyFont="1" applyFill="1" applyAlignment="1" applyProtection="1">
      <alignment shrinkToFit="1"/>
      <protection hidden="1"/>
    </xf>
    <xf numFmtId="14" fontId="51" fillId="0" borderId="0" xfId="1" applyNumberFormat="1" applyFont="1" applyAlignment="1" applyProtection="1">
      <alignment horizontal="center"/>
      <protection locked="0"/>
    </xf>
    <xf numFmtId="0" fontId="0" fillId="0" borderId="0" xfId="0" applyAlignment="1" applyProtection="1">
      <alignment horizontal="center"/>
      <protection locked="0"/>
    </xf>
    <xf numFmtId="0" fontId="51" fillId="0" borderId="203" xfId="1" applyFont="1" applyBorder="1" applyAlignment="1" applyProtection="1">
      <alignment shrinkToFit="1"/>
      <protection locked="0"/>
    </xf>
    <xf numFmtId="0" fontId="2" fillId="0" borderId="202" xfId="1" applyBorder="1" applyAlignment="1" applyProtection="1">
      <alignment shrinkToFit="1"/>
      <protection locked="0"/>
    </xf>
    <xf numFmtId="3" fontId="51" fillId="0" borderId="201" xfId="1" applyNumberFormat="1" applyFont="1" applyBorder="1" applyAlignment="1" applyProtection="1">
      <alignment shrinkToFit="1"/>
      <protection locked="0"/>
    </xf>
    <xf numFmtId="0" fontId="51" fillId="14" borderId="0" xfId="1" applyFont="1" applyFill="1" applyAlignment="1" applyProtection="1">
      <alignment shrinkToFit="1"/>
      <protection hidden="1"/>
    </xf>
    <xf numFmtId="0" fontId="2" fillId="14" borderId="0" xfId="1" applyFill="1" applyAlignment="1" applyProtection="1">
      <alignment shrinkToFit="1"/>
      <protection hidden="1"/>
    </xf>
    <xf numFmtId="3" fontId="51" fillId="14" borderId="0" xfId="1" applyNumberFormat="1" applyFont="1" applyFill="1" applyAlignment="1" applyProtection="1">
      <alignment shrinkToFit="1"/>
      <protection hidden="1"/>
    </xf>
    <xf numFmtId="0" fontId="53" fillId="0" borderId="164" xfId="0" applyFont="1" applyBorder="1" applyAlignment="1" applyProtection="1">
      <alignment horizontal="center" wrapText="1"/>
      <protection hidden="1"/>
    </xf>
    <xf numFmtId="0" fontId="53" fillId="0" borderId="208" xfId="0" applyFont="1" applyBorder="1" applyAlignment="1" applyProtection="1">
      <alignment horizontal="center" wrapText="1"/>
      <protection hidden="1"/>
    </xf>
    <xf numFmtId="0" fontId="53" fillId="0" borderId="204" xfId="0" applyFont="1" applyBorder="1" applyAlignment="1" applyProtection="1">
      <alignment horizontal="center" wrapText="1"/>
      <protection hidden="1"/>
    </xf>
    <xf numFmtId="1" fontId="10" fillId="0" borderId="195" xfId="0" applyNumberFormat="1" applyFont="1" applyBorder="1" applyAlignment="1" applyProtection="1">
      <alignment horizontal="center" vertical="center"/>
      <protection locked="0"/>
    </xf>
    <xf numFmtId="1" fontId="10" fillId="0" borderId="208" xfId="0" applyNumberFormat="1" applyFont="1" applyBorder="1" applyAlignment="1" applyProtection="1">
      <alignment horizontal="center" vertical="center"/>
      <protection locked="0"/>
    </xf>
    <xf numFmtId="1" fontId="10" fillId="0" borderId="204" xfId="0" applyNumberFormat="1" applyFont="1" applyBorder="1" applyAlignment="1" applyProtection="1">
      <alignment horizontal="center" vertical="center"/>
      <protection locked="0"/>
    </xf>
    <xf numFmtId="0" fontId="51" fillId="0" borderId="201" xfId="1" applyFont="1" applyBorder="1" applyAlignment="1" applyProtection="1">
      <alignment shrinkToFit="1"/>
      <protection locked="0"/>
    </xf>
    <xf numFmtId="0" fontId="2" fillId="0" borderId="242" xfId="1" applyBorder="1" applyAlignment="1" applyProtection="1">
      <alignment shrinkToFit="1"/>
      <protection locked="0"/>
    </xf>
    <xf numFmtId="0" fontId="2" fillId="0" borderId="200" xfId="1" applyBorder="1" applyAlignment="1" applyProtection="1">
      <alignment shrinkToFit="1"/>
      <protection locked="0"/>
    </xf>
    <xf numFmtId="0" fontId="26" fillId="14" borderId="0" xfId="1" applyFont="1" applyFill="1" applyAlignment="1" applyProtection="1">
      <alignment horizontal="center" vertical="center" wrapText="1" shrinkToFit="1"/>
      <protection hidden="1"/>
    </xf>
    <xf numFmtId="0" fontId="52" fillId="14" borderId="0" xfId="0" applyFont="1" applyFill="1" applyAlignment="1" applyProtection="1">
      <alignment horizontal="center" vertical="center" wrapText="1" shrinkToFit="1"/>
      <protection hidden="1"/>
    </xf>
    <xf numFmtId="0" fontId="52" fillId="14" borderId="0" xfId="0" applyFont="1" applyFill="1" applyAlignment="1" applyProtection="1">
      <alignment vertical="center" wrapText="1"/>
      <protection hidden="1"/>
    </xf>
    <xf numFmtId="0" fontId="8" fillId="14" borderId="0" xfId="1" applyFont="1" applyFill="1" applyAlignment="1" applyProtection="1">
      <alignment horizontal="center"/>
      <protection hidden="1"/>
    </xf>
    <xf numFmtId="0" fontId="11" fillId="6" borderId="177" xfId="1" applyFont="1" applyFill="1" applyBorder="1" applyAlignment="1" applyProtection="1">
      <alignment horizontal="left" shrinkToFit="1"/>
      <protection hidden="1"/>
    </xf>
    <xf numFmtId="0" fontId="31" fillId="0" borderId="177" xfId="0" applyFont="1" applyBorder="1" applyAlignment="1">
      <alignment horizontal="left"/>
    </xf>
    <xf numFmtId="0" fontId="11" fillId="6" borderId="0" xfId="1" applyFont="1" applyFill="1" applyAlignment="1" applyProtection="1">
      <alignment shrinkToFit="1"/>
      <protection hidden="1"/>
    </xf>
    <xf numFmtId="0" fontId="31" fillId="0" borderId="0" xfId="0" applyFont="1"/>
    <xf numFmtId="0" fontId="11" fillId="6" borderId="0" xfId="1" applyFont="1" applyFill="1" applyAlignment="1" applyProtection="1">
      <alignment horizontal="left" wrapText="1" shrinkToFit="1"/>
      <protection hidden="1"/>
    </xf>
    <xf numFmtId="0" fontId="22" fillId="6" borderId="218" xfId="1" applyFont="1" applyFill="1" applyBorder="1" applyAlignment="1" applyProtection="1">
      <alignment vertical="top" wrapText="1"/>
      <protection hidden="1"/>
    </xf>
    <xf numFmtId="0" fontId="44" fillId="0" borderId="10" xfId="0" applyFont="1" applyBorder="1" applyAlignment="1" applyProtection="1">
      <alignment vertical="top" wrapText="1"/>
      <protection hidden="1"/>
    </xf>
    <xf numFmtId="14" fontId="27" fillId="6" borderId="0" xfId="1" applyNumberFormat="1" applyFont="1" applyFill="1" applyAlignment="1" applyProtection="1">
      <alignment horizontal="left" shrinkToFit="1"/>
      <protection locked="0"/>
    </xf>
    <xf numFmtId="0" fontId="40" fillId="6" borderId="70" xfId="0" applyFont="1" applyFill="1" applyBorder="1" applyAlignment="1" applyProtection="1">
      <alignment horizontal="left"/>
      <protection hidden="1"/>
    </xf>
    <xf numFmtId="0" fontId="40" fillId="6" borderId="28" xfId="0" applyFont="1" applyFill="1" applyBorder="1" applyAlignment="1" applyProtection="1">
      <alignment horizontal="left"/>
      <protection hidden="1"/>
    </xf>
    <xf numFmtId="0" fontId="43" fillId="6" borderId="162" xfId="0" applyFont="1" applyFill="1" applyBorder="1" applyAlignment="1" applyProtection="1">
      <alignment horizontal="center" vertical="justify" shrinkToFit="1"/>
      <protection hidden="1"/>
    </xf>
    <xf numFmtId="0" fontId="44" fillId="6" borderId="48" xfId="0" applyFont="1" applyFill="1" applyBorder="1" applyAlignment="1">
      <alignment horizontal="center" vertical="justify" shrinkToFit="1"/>
    </xf>
    <xf numFmtId="0" fontId="0" fillId="0" borderId="10" xfId="0" applyBorder="1" applyAlignment="1" applyProtection="1">
      <alignment horizontal="right" shrinkToFit="1"/>
      <protection hidden="1"/>
    </xf>
    <xf numFmtId="0" fontId="13" fillId="6" borderId="23" xfId="1" applyFont="1" applyFill="1" applyBorder="1" applyAlignment="1" applyProtection="1">
      <alignment horizontal="left" wrapText="1"/>
      <protection hidden="1"/>
    </xf>
    <xf numFmtId="0" fontId="13" fillId="6" borderId="5" xfId="1" applyFont="1" applyFill="1" applyBorder="1" applyAlignment="1" applyProtection="1">
      <alignment horizontal="left" wrapText="1"/>
      <protection hidden="1"/>
    </xf>
    <xf numFmtId="0" fontId="26" fillId="6" borderId="15" xfId="1" applyFont="1" applyFill="1" applyBorder="1" applyAlignment="1" applyProtection="1">
      <alignment horizontal="center" shrinkToFit="1"/>
      <protection hidden="1"/>
    </xf>
    <xf numFmtId="0" fontId="10" fillId="6" borderId="0" xfId="1" applyFont="1" applyFill="1" applyAlignment="1">
      <alignment horizontal="left" vertical="center" wrapText="1" shrinkToFit="1"/>
    </xf>
    <xf numFmtId="0" fontId="10" fillId="6" borderId="14" xfId="1" applyFont="1" applyFill="1" applyBorder="1" applyAlignment="1" applyProtection="1">
      <alignment horizontal="center" vertical="center"/>
      <protection hidden="1"/>
    </xf>
    <xf numFmtId="0" fontId="10" fillId="6" borderId="15" xfId="1" applyFont="1" applyFill="1" applyBorder="1" applyAlignment="1" applyProtection="1">
      <alignment horizontal="center" vertical="center"/>
      <protection hidden="1"/>
    </xf>
    <xf numFmtId="0" fontId="10" fillId="6" borderId="16" xfId="1" applyFont="1" applyFill="1" applyBorder="1" applyAlignment="1" applyProtection="1">
      <alignment horizontal="center" vertical="center"/>
      <protection hidden="1"/>
    </xf>
    <xf numFmtId="0" fontId="10" fillId="6" borderId="17" xfId="1" applyFont="1" applyFill="1" applyBorder="1" applyAlignment="1" applyProtection="1">
      <alignment horizontal="center" vertical="center"/>
      <protection hidden="1"/>
    </xf>
    <xf numFmtId="0" fontId="10" fillId="6" borderId="0" xfId="1" applyFont="1" applyFill="1" applyAlignment="1" applyProtection="1">
      <alignment horizontal="center" vertical="center"/>
      <protection hidden="1"/>
    </xf>
    <xf numFmtId="0" fontId="10" fillId="6" borderId="19" xfId="1" applyFont="1" applyFill="1" applyBorder="1" applyAlignment="1" applyProtection="1">
      <alignment horizontal="center" vertical="center"/>
      <protection hidden="1"/>
    </xf>
    <xf numFmtId="0" fontId="10" fillId="6" borderId="20" xfId="1" applyFont="1" applyFill="1" applyBorder="1" applyAlignment="1" applyProtection="1">
      <alignment horizontal="center" vertical="center"/>
      <protection hidden="1"/>
    </xf>
    <xf numFmtId="0" fontId="3" fillId="6" borderId="36" xfId="0" applyFont="1" applyFill="1" applyBorder="1" applyAlignment="1" applyProtection="1">
      <alignment horizontal="center" shrinkToFit="1"/>
      <protection hidden="1"/>
    </xf>
    <xf numFmtId="0" fontId="3" fillId="6" borderId="37" xfId="0" applyFont="1" applyFill="1" applyBorder="1" applyAlignment="1" applyProtection="1">
      <alignment horizontal="center" shrinkToFit="1"/>
      <protection hidden="1"/>
    </xf>
    <xf numFmtId="49" fontId="16" fillId="6" borderId="114" xfId="0" applyNumberFormat="1" applyFont="1" applyFill="1" applyBorder="1" applyAlignment="1" applyProtection="1">
      <alignment horizontal="center" vertical="center" wrapText="1"/>
      <protection hidden="1"/>
    </xf>
    <xf numFmtId="49" fontId="16" fillId="6" borderId="25" xfId="0" applyNumberFormat="1" applyFont="1" applyFill="1" applyBorder="1" applyAlignment="1" applyProtection="1">
      <alignment horizontal="center" vertical="center" wrapText="1"/>
      <protection hidden="1"/>
    </xf>
    <xf numFmtId="49" fontId="16" fillId="6" borderId="34" xfId="0" applyNumberFormat="1" applyFont="1" applyFill="1" applyBorder="1" applyAlignment="1" applyProtection="1">
      <alignment horizontal="center" vertical="center" wrapText="1"/>
      <protection hidden="1"/>
    </xf>
    <xf numFmtId="0" fontId="2" fillId="6" borderId="40" xfId="1" applyFill="1" applyBorder="1" applyAlignment="1">
      <alignment horizontal="left"/>
    </xf>
    <xf numFmtId="0" fontId="2" fillId="6" borderId="30" xfId="1" applyFill="1" applyBorder="1" applyAlignment="1">
      <alignment horizontal="left"/>
    </xf>
    <xf numFmtId="0" fontId="5" fillId="11" borderId="29" xfId="1" applyFont="1" applyFill="1" applyBorder="1" applyAlignment="1" applyProtection="1">
      <alignment horizontal="left" wrapText="1"/>
      <protection hidden="1"/>
    </xf>
    <xf numFmtId="0" fontId="5" fillId="11" borderId="9" xfId="1" applyFont="1" applyFill="1" applyBorder="1" applyAlignment="1" applyProtection="1">
      <alignment horizontal="left" wrapText="1"/>
      <protection hidden="1"/>
    </xf>
    <xf numFmtId="0" fontId="12" fillId="12" borderId="23" xfId="1" applyFont="1" applyFill="1" applyBorder="1" applyAlignment="1" applyProtection="1">
      <alignment horizontal="left" wrapText="1"/>
      <protection hidden="1"/>
    </xf>
    <xf numFmtId="0" fontId="12" fillId="12" borderId="5" xfId="1" applyFont="1" applyFill="1" applyBorder="1" applyAlignment="1" applyProtection="1">
      <alignment horizontal="left" wrapText="1"/>
      <protection hidden="1"/>
    </xf>
    <xf numFmtId="0" fontId="13" fillId="6" borderId="23" xfId="1" applyFont="1" applyFill="1" applyBorder="1" applyAlignment="1" applyProtection="1">
      <alignment horizontal="left" wrapText="1" shrinkToFit="1"/>
      <protection hidden="1"/>
    </xf>
    <xf numFmtId="0" fontId="13" fillId="6" borderId="5" xfId="1" applyFont="1" applyFill="1" applyBorder="1" applyAlignment="1" applyProtection="1">
      <alignment horizontal="left" wrapText="1" shrinkToFit="1"/>
      <protection hidden="1"/>
    </xf>
    <xf numFmtId="0" fontId="13" fillId="6" borderId="41" xfId="1" applyFont="1" applyFill="1" applyBorder="1" applyAlignment="1">
      <alignment horizontal="left" vertical="top" wrapText="1"/>
    </xf>
    <xf numFmtId="0" fontId="13" fillId="6" borderId="42" xfId="1" applyFont="1" applyFill="1" applyBorder="1" applyAlignment="1">
      <alignment horizontal="left" vertical="top" wrapText="1"/>
    </xf>
    <xf numFmtId="0" fontId="13" fillId="6" borderId="29" xfId="1" applyFont="1" applyFill="1" applyBorder="1" applyAlignment="1">
      <alignment horizontal="left" vertical="top" wrapText="1"/>
    </xf>
    <xf numFmtId="49" fontId="2" fillId="6" borderId="7" xfId="1" applyNumberFormat="1" applyFill="1" applyBorder="1" applyAlignment="1">
      <alignment horizontal="center" vertical="center"/>
    </xf>
    <xf numFmtId="49" fontId="2" fillId="6" borderId="8" xfId="1" applyNumberFormat="1" applyFill="1" applyBorder="1" applyAlignment="1">
      <alignment horizontal="center" vertical="center"/>
    </xf>
    <xf numFmtId="49" fontId="2" fillId="6" borderId="9" xfId="1" applyNumberFormat="1" applyFill="1" applyBorder="1" applyAlignment="1">
      <alignment horizontal="center" vertical="center"/>
    </xf>
    <xf numFmtId="0" fontId="5" fillId="6" borderId="14" xfId="0" applyFont="1" applyFill="1" applyBorder="1" applyAlignment="1">
      <alignment horizontal="left" vertical="center"/>
    </xf>
    <xf numFmtId="0" fontId="5" fillId="6" borderId="15" xfId="0" applyFont="1" applyFill="1" applyBorder="1" applyAlignment="1">
      <alignment horizontal="left" vertical="center"/>
    </xf>
    <xf numFmtId="0" fontId="34" fillId="6" borderId="15" xfId="0" applyFont="1" applyFill="1" applyBorder="1"/>
    <xf numFmtId="0" fontId="13" fillId="6" borderId="41" xfId="1" applyFont="1" applyFill="1" applyBorder="1" applyAlignment="1" applyProtection="1">
      <alignment horizontal="center" vertical="top" wrapText="1"/>
      <protection hidden="1"/>
    </xf>
    <xf numFmtId="0" fontId="13" fillId="6" borderId="42" xfId="1" applyFont="1" applyFill="1" applyBorder="1" applyAlignment="1" applyProtection="1">
      <alignment horizontal="center" vertical="top" wrapText="1"/>
      <protection hidden="1"/>
    </xf>
    <xf numFmtId="0" fontId="13" fillId="6" borderId="29" xfId="1" applyFont="1" applyFill="1" applyBorder="1" applyAlignment="1" applyProtection="1">
      <alignment horizontal="center" vertical="top" wrapText="1"/>
      <protection hidden="1"/>
    </xf>
    <xf numFmtId="0" fontId="13" fillId="6" borderId="41" xfId="1" applyFont="1" applyFill="1" applyBorder="1" applyAlignment="1" applyProtection="1">
      <alignment horizontal="left" vertical="top" wrapText="1"/>
      <protection hidden="1"/>
    </xf>
    <xf numFmtId="0" fontId="13" fillId="6" borderId="42" xfId="1" applyFont="1" applyFill="1" applyBorder="1" applyAlignment="1" applyProtection="1">
      <alignment horizontal="left" vertical="top" wrapText="1"/>
      <protection hidden="1"/>
    </xf>
    <xf numFmtId="0" fontId="13" fillId="6" borderId="29" xfId="1" applyFont="1" applyFill="1" applyBorder="1" applyAlignment="1" applyProtection="1">
      <alignment horizontal="left" vertical="top" wrapText="1"/>
      <protection hidden="1"/>
    </xf>
    <xf numFmtId="0" fontId="13" fillId="6" borderId="23" xfId="1" applyFont="1" applyFill="1" applyBorder="1" applyAlignment="1">
      <alignment horizontal="left" wrapText="1"/>
    </xf>
    <xf numFmtId="0" fontId="13" fillId="6" borderId="5" xfId="1" applyFont="1" applyFill="1" applyBorder="1" applyAlignment="1">
      <alignment horizontal="left" wrapText="1"/>
    </xf>
    <xf numFmtId="0" fontId="13" fillId="6" borderId="41" xfId="1" applyFont="1" applyFill="1" applyBorder="1" applyAlignment="1" applyProtection="1">
      <alignment horizontal="left" vertical="top" wrapText="1" shrinkToFit="1"/>
      <protection hidden="1"/>
    </xf>
    <xf numFmtId="0" fontId="13" fillId="6" borderId="42" xfId="1" applyFont="1" applyFill="1" applyBorder="1" applyAlignment="1" applyProtection="1">
      <alignment horizontal="left" vertical="top" wrapText="1" shrinkToFit="1"/>
      <protection hidden="1"/>
    </xf>
    <xf numFmtId="0" fontId="13" fillId="6" borderId="29" xfId="1" applyFont="1" applyFill="1" applyBorder="1" applyAlignment="1" applyProtection="1">
      <alignment horizontal="left" vertical="top" wrapText="1" shrinkToFit="1"/>
      <protection hidden="1"/>
    </xf>
    <xf numFmtId="0" fontId="13" fillId="9" borderId="23" xfId="1" applyFont="1" applyFill="1" applyBorder="1" applyAlignment="1" applyProtection="1">
      <alignment horizontal="left" wrapText="1" shrinkToFit="1"/>
      <protection hidden="1"/>
    </xf>
    <xf numFmtId="0" fontId="13" fillId="9" borderId="5" xfId="1" applyFont="1" applyFill="1" applyBorder="1" applyAlignment="1" applyProtection="1">
      <alignment horizontal="left" wrapText="1" shrinkToFit="1"/>
      <protection hidden="1"/>
    </xf>
    <xf numFmtId="0" fontId="13" fillId="6" borderId="23" xfId="1" applyFont="1" applyFill="1" applyBorder="1" applyAlignment="1" applyProtection="1">
      <alignment horizontal="left" wrapText="1" shrinkToFit="1"/>
      <protection locked="0"/>
    </xf>
    <xf numFmtId="0" fontId="13" fillId="6" borderId="5" xfId="1" applyFont="1" applyFill="1" applyBorder="1" applyAlignment="1" applyProtection="1">
      <alignment horizontal="left" wrapText="1" shrinkToFit="1"/>
      <protection locked="0"/>
    </xf>
    <xf numFmtId="0" fontId="12" fillId="2" borderId="23" xfId="1" applyFont="1" applyFill="1" applyBorder="1" applyAlignment="1" applyProtection="1">
      <alignment horizontal="left" wrapText="1"/>
      <protection hidden="1"/>
    </xf>
    <xf numFmtId="0" fontId="12" fillId="2" borderId="5" xfId="1" applyFont="1" applyFill="1" applyBorder="1" applyAlignment="1" applyProtection="1">
      <alignment horizontal="left" wrapText="1"/>
      <protection hidden="1"/>
    </xf>
    <xf numFmtId="0" fontId="2" fillId="6" borderId="23" xfId="1" applyFill="1" applyBorder="1" applyAlignment="1" applyProtection="1">
      <alignment horizontal="left" vertical="center" wrapText="1" shrinkToFit="1"/>
      <protection hidden="1"/>
    </xf>
    <xf numFmtId="0" fontId="2" fillId="6" borderId="5" xfId="1" applyFill="1" applyBorder="1" applyAlignment="1" applyProtection="1">
      <alignment horizontal="left" vertical="center" wrapText="1" shrinkToFit="1"/>
      <protection hidden="1"/>
    </xf>
    <xf numFmtId="0" fontId="2" fillId="6" borderId="41" xfId="1" applyFill="1" applyBorder="1" applyAlignment="1">
      <alignment horizontal="left" vertical="top" wrapText="1"/>
    </xf>
    <xf numFmtId="0" fontId="2" fillId="6" borderId="42" xfId="1" applyFill="1" applyBorder="1" applyAlignment="1">
      <alignment horizontal="left" vertical="top" wrapText="1"/>
    </xf>
    <xf numFmtId="0" fontId="2" fillId="6" borderId="29" xfId="1" applyFill="1" applyBorder="1" applyAlignment="1">
      <alignment horizontal="left" vertical="top" wrapText="1"/>
    </xf>
    <xf numFmtId="0" fontId="12" fillId="2" borderId="23" xfId="1" applyFont="1" applyFill="1" applyBorder="1" applyAlignment="1" applyProtection="1">
      <alignment horizontal="left" wrapText="1" shrinkToFit="1"/>
      <protection locked="0"/>
    </xf>
    <xf numFmtId="0" fontId="12" fillId="2" borderId="5" xfId="1" applyFont="1" applyFill="1" applyBorder="1" applyAlignment="1" applyProtection="1">
      <alignment horizontal="left" wrapText="1" shrinkToFit="1"/>
      <protection locked="0"/>
    </xf>
    <xf numFmtId="0" fontId="2" fillId="6" borderId="41" xfId="1" applyFill="1" applyBorder="1" applyAlignment="1" applyProtection="1">
      <alignment horizontal="left" wrapText="1"/>
      <protection hidden="1"/>
    </xf>
    <xf numFmtId="0" fontId="2" fillId="6" borderId="7" xfId="1" applyFill="1" applyBorder="1" applyAlignment="1" applyProtection="1">
      <alignment horizontal="left" wrapText="1"/>
      <protection hidden="1"/>
    </xf>
    <xf numFmtId="0" fontId="3" fillId="2" borderId="29" xfId="1" applyFont="1" applyFill="1" applyBorder="1" applyAlignment="1" applyProtection="1">
      <alignment horizontal="left" wrapText="1"/>
      <protection hidden="1"/>
    </xf>
    <xf numFmtId="0" fontId="3" fillId="2" borderId="9" xfId="1" applyFont="1" applyFill="1" applyBorder="1" applyAlignment="1" applyProtection="1">
      <alignment horizontal="left" wrapText="1"/>
      <protection hidden="1"/>
    </xf>
    <xf numFmtId="0" fontId="9" fillId="2" borderId="23" xfId="1" applyFont="1" applyFill="1" applyBorder="1" applyAlignment="1" applyProtection="1">
      <alignment horizontal="left" wrapText="1"/>
      <protection hidden="1"/>
    </xf>
    <xf numFmtId="0" fontId="9" fillId="2" borderId="5" xfId="1" applyFont="1" applyFill="1" applyBorder="1" applyAlignment="1" applyProtection="1">
      <alignment horizontal="left" wrapText="1"/>
      <protection hidden="1"/>
    </xf>
    <xf numFmtId="0" fontId="2" fillId="6" borderId="23" xfId="1" applyFill="1" applyBorder="1" applyAlignment="1" applyProtection="1">
      <alignment horizontal="left" wrapText="1"/>
      <protection hidden="1"/>
    </xf>
    <xf numFmtId="0" fontId="2" fillId="6" borderId="5" xfId="1" applyFill="1" applyBorder="1" applyAlignment="1" applyProtection="1">
      <alignment horizontal="left" wrapText="1"/>
      <protection hidden="1"/>
    </xf>
    <xf numFmtId="0" fontId="2" fillId="6" borderId="23" xfId="1" applyFill="1" applyBorder="1" applyAlignment="1" applyProtection="1">
      <alignment horizontal="left" wrapText="1" shrinkToFit="1"/>
      <protection hidden="1"/>
    </xf>
    <xf numFmtId="0" fontId="2" fillId="6" borderId="5" xfId="1" applyFill="1" applyBorder="1" applyAlignment="1" applyProtection="1">
      <alignment horizontal="left" wrapText="1" shrinkToFit="1"/>
      <protection hidden="1"/>
    </xf>
    <xf numFmtId="0" fontId="9" fillId="12" borderId="23" xfId="0" applyFont="1" applyFill="1" applyBorder="1" applyAlignment="1" applyProtection="1">
      <alignment horizontal="left" wrapText="1"/>
      <protection hidden="1"/>
    </xf>
    <xf numFmtId="0" fontId="9" fillId="12" borderId="5" xfId="0" applyFont="1" applyFill="1" applyBorder="1" applyAlignment="1" applyProtection="1">
      <alignment horizontal="left" wrapText="1"/>
      <protection hidden="1"/>
    </xf>
    <xf numFmtId="0" fontId="9" fillId="12" borderId="39" xfId="0" applyFont="1" applyFill="1" applyBorder="1" applyAlignment="1" applyProtection="1">
      <alignment horizontal="left" wrapText="1" shrinkToFit="1"/>
      <protection hidden="1"/>
    </xf>
    <xf numFmtId="0" fontId="9" fillId="12" borderId="1" xfId="0" applyFont="1" applyFill="1" applyBorder="1" applyAlignment="1" applyProtection="1">
      <alignment horizontal="left" wrapText="1" shrinkToFit="1"/>
      <protection hidden="1"/>
    </xf>
    <xf numFmtId="0" fontId="2" fillId="6" borderId="41" xfId="1" applyFill="1" applyBorder="1" applyAlignment="1">
      <alignment horizontal="center" vertical="center" textRotation="90" wrapText="1"/>
    </xf>
    <xf numFmtId="0" fontId="2" fillId="6" borderId="42" xfId="1" applyFill="1" applyBorder="1" applyAlignment="1">
      <alignment horizontal="center" vertical="center" textRotation="90" wrapText="1"/>
    </xf>
    <xf numFmtId="0" fontId="2" fillId="6" borderId="62" xfId="1" applyFill="1" applyBorder="1" applyAlignment="1">
      <alignment horizontal="center" vertical="center" textRotation="90" wrapText="1"/>
    </xf>
    <xf numFmtId="0" fontId="27" fillId="6" borderId="5" xfId="1" applyFont="1" applyFill="1" applyBorder="1" applyAlignment="1" applyProtection="1">
      <alignment horizontal="left" wrapText="1"/>
      <protection hidden="1"/>
    </xf>
    <xf numFmtId="0" fontId="9" fillId="2" borderId="23" xfId="0" applyFont="1" applyFill="1" applyBorder="1" applyAlignment="1" applyProtection="1">
      <alignment horizontal="left" wrapText="1"/>
      <protection hidden="1"/>
    </xf>
    <xf numFmtId="0" fontId="9" fillId="2" borderId="5" xfId="0" applyFont="1" applyFill="1" applyBorder="1" applyAlignment="1" applyProtection="1">
      <alignment horizontal="left" wrapText="1"/>
      <protection hidden="1"/>
    </xf>
    <xf numFmtId="0" fontId="9" fillId="6" borderId="23" xfId="1" applyFont="1" applyFill="1" applyBorder="1" applyAlignment="1" applyProtection="1">
      <alignment horizontal="left" wrapText="1"/>
      <protection hidden="1"/>
    </xf>
    <xf numFmtId="0" fontId="9" fillId="6" borderId="5" xfId="1" applyFont="1" applyFill="1" applyBorder="1" applyAlignment="1" applyProtection="1">
      <alignment horizontal="left" wrapText="1"/>
      <protection hidden="1"/>
    </xf>
    <xf numFmtId="0" fontId="95" fillId="0" borderId="183" xfId="0" applyFont="1" applyBorder="1" applyAlignment="1" applyProtection="1">
      <alignment horizontal="center" vertical="top" wrapText="1"/>
      <protection locked="0"/>
    </xf>
    <xf numFmtId="0" fontId="95" fillId="0" borderId="184" xfId="0" applyFont="1" applyBorder="1" applyAlignment="1" applyProtection="1">
      <alignment horizontal="center" vertical="top" wrapText="1"/>
      <protection locked="0"/>
    </xf>
    <xf numFmtId="0" fontId="11" fillId="6" borderId="0" xfId="1" applyFont="1" applyFill="1" applyAlignment="1" applyProtection="1">
      <alignment wrapText="1" shrinkToFit="1"/>
      <protection hidden="1"/>
    </xf>
    <xf numFmtId="0" fontId="31" fillId="0" borderId="0" xfId="0" applyFont="1" applyAlignment="1">
      <alignment wrapText="1"/>
    </xf>
    <xf numFmtId="0" fontId="2" fillId="6" borderId="218" xfId="1" applyFill="1" applyBorder="1" applyAlignment="1" applyProtection="1">
      <alignment vertical="top" wrapText="1"/>
      <protection hidden="1"/>
    </xf>
    <xf numFmtId="0" fontId="0" fillId="0" borderId="10" xfId="0" applyBorder="1" applyAlignment="1" applyProtection="1">
      <alignment vertical="top" wrapText="1"/>
      <protection hidden="1"/>
    </xf>
    <xf numFmtId="0" fontId="4" fillId="6" borderId="162" xfId="0" applyFont="1" applyFill="1" applyBorder="1" applyAlignment="1" applyProtection="1">
      <alignment horizontal="center" vertical="justify" shrinkToFit="1"/>
      <protection hidden="1"/>
    </xf>
    <xf numFmtId="0" fontId="20" fillId="6" borderId="48" xfId="0" applyFont="1" applyFill="1" applyBorder="1" applyAlignment="1">
      <alignment horizontal="center" vertical="justify" shrinkToFit="1"/>
    </xf>
    <xf numFmtId="0" fontId="18" fillId="6" borderId="15" xfId="1" applyFont="1" applyFill="1" applyBorder="1" applyAlignment="1">
      <alignment horizontal="center" vertical="center" shrinkToFit="1"/>
    </xf>
    <xf numFmtId="0" fontId="6" fillId="6" borderId="14" xfId="0" applyFont="1" applyFill="1" applyBorder="1" applyAlignment="1">
      <alignment horizontal="left" vertical="center"/>
    </xf>
    <xf numFmtId="0" fontId="6" fillId="6" borderId="15" xfId="0" applyFont="1" applyFill="1" applyBorder="1" applyAlignment="1">
      <alignment horizontal="left" vertical="center"/>
    </xf>
    <xf numFmtId="0" fontId="0" fillId="6" borderId="15" xfId="0" applyFill="1" applyBorder="1"/>
    <xf numFmtId="0" fontId="32" fillId="6" borderId="83" xfId="0" applyFont="1" applyFill="1" applyBorder="1" applyAlignment="1" applyProtection="1">
      <alignment horizontal="center" vertical="center" textRotation="90" wrapText="1"/>
      <protection hidden="1"/>
    </xf>
    <xf numFmtId="0" fontId="32" fillId="6" borderId="130" xfId="0" applyFont="1" applyFill="1" applyBorder="1" applyAlignment="1" applyProtection="1">
      <alignment horizontal="center" vertical="center" textRotation="90" wrapText="1"/>
      <protection hidden="1"/>
    </xf>
    <xf numFmtId="0" fontId="5" fillId="6" borderId="17" xfId="0" applyFont="1" applyFill="1" applyBorder="1"/>
    <xf numFmtId="0" fontId="0" fillId="6" borderId="0" xfId="0" applyFill="1"/>
    <xf numFmtId="0" fontId="93" fillId="0" borderId="183" xfId="0" applyFont="1" applyBorder="1" applyAlignment="1" applyProtection="1">
      <alignment horizontal="center" vertical="top" wrapText="1"/>
      <protection locked="0"/>
    </xf>
    <xf numFmtId="0" fontId="93" fillId="0" borderId="184" xfId="0" applyFont="1" applyBorder="1" applyAlignment="1" applyProtection="1">
      <alignment horizontal="center" vertical="top" wrapText="1"/>
      <protection locked="0"/>
    </xf>
    <xf numFmtId="0" fontId="39" fillId="6" borderId="70" xfId="0" applyFont="1" applyFill="1" applyBorder="1" applyAlignment="1" applyProtection="1">
      <alignment horizontal="center"/>
      <protection hidden="1"/>
    </xf>
    <xf numFmtId="0" fontId="5" fillId="5" borderId="29" xfId="1" applyFont="1" applyFill="1" applyBorder="1" applyAlignment="1" applyProtection="1">
      <alignment horizontal="left" wrapText="1"/>
      <protection hidden="1"/>
    </xf>
    <xf numFmtId="0" fontId="5" fillId="5" borderId="9" xfId="1" applyFont="1" applyFill="1" applyBorder="1" applyAlignment="1" applyProtection="1">
      <alignment horizontal="left" wrapText="1"/>
      <protection hidden="1"/>
    </xf>
    <xf numFmtId="0" fontId="9" fillId="2" borderId="78" xfId="0" applyFont="1" applyFill="1" applyBorder="1" applyAlignment="1" applyProtection="1">
      <alignment horizontal="left" wrapText="1" shrinkToFit="1"/>
      <protection hidden="1"/>
    </xf>
    <xf numFmtId="0" fontId="9" fillId="2" borderId="79" xfId="0" applyFont="1" applyFill="1" applyBorder="1" applyAlignment="1" applyProtection="1">
      <alignment horizontal="left" wrapText="1" shrinkToFit="1"/>
      <protection hidden="1"/>
    </xf>
    <xf numFmtId="49" fontId="2" fillId="6" borderId="155" xfId="1" applyNumberFormat="1" applyFill="1" applyBorder="1" applyAlignment="1">
      <alignment horizontal="center" vertical="center"/>
    </xf>
    <xf numFmtId="49" fontId="2" fillId="6" borderId="151" xfId="1" applyNumberFormat="1" applyFill="1" applyBorder="1" applyAlignment="1">
      <alignment horizontal="center" vertical="center"/>
    </xf>
    <xf numFmtId="0" fontId="11" fillId="6" borderId="14" xfId="0" applyFont="1" applyFill="1" applyBorder="1" applyAlignment="1" applyProtection="1">
      <alignment horizontal="center" shrinkToFit="1"/>
      <protection hidden="1"/>
    </xf>
    <xf numFmtId="0" fontId="0" fillId="6" borderId="16" xfId="0" applyFill="1" applyBorder="1" applyAlignment="1">
      <alignment horizontal="center" shrinkToFit="1"/>
    </xf>
    <xf numFmtId="0" fontId="11" fillId="6" borderId="141" xfId="0" applyFont="1" applyFill="1" applyBorder="1" applyAlignment="1" applyProtection="1">
      <alignment horizontal="center" shrinkToFit="1"/>
      <protection hidden="1"/>
    </xf>
    <xf numFmtId="0" fontId="0" fillId="6" borderId="180" xfId="0" applyFill="1" applyBorder="1" applyAlignment="1">
      <alignment horizontal="center" shrinkToFit="1"/>
    </xf>
    <xf numFmtId="0" fontId="16" fillId="6" borderId="183" xfId="0" applyFont="1" applyFill="1" applyBorder="1" applyAlignment="1" applyProtection="1">
      <alignment horizontal="center" vertical="center" wrapText="1" shrinkToFit="1"/>
      <protection hidden="1"/>
    </xf>
    <xf numFmtId="0" fontId="16" fillId="6" borderId="184" xfId="0" applyFont="1" applyFill="1" applyBorder="1" applyAlignment="1" applyProtection="1">
      <alignment horizontal="center" vertical="center" wrapText="1" shrinkToFit="1"/>
      <protection hidden="1"/>
    </xf>
    <xf numFmtId="49" fontId="29" fillId="6" borderId="16" xfId="0" applyNumberFormat="1" applyFont="1" applyFill="1" applyBorder="1" applyAlignment="1" applyProtection="1">
      <alignment horizontal="center" vertical="center" wrapText="1"/>
      <protection hidden="1"/>
    </xf>
    <xf numFmtId="0" fontId="106" fillId="6" borderId="18" xfId="0" applyFont="1" applyFill="1" applyBorder="1" applyAlignment="1">
      <alignment wrapText="1"/>
    </xf>
    <xf numFmtId="0" fontId="10" fillId="6" borderId="14" xfId="1" applyFont="1" applyFill="1" applyBorder="1" applyAlignment="1" applyProtection="1">
      <alignment horizontal="center" vertical="center" wrapText="1"/>
      <protection hidden="1"/>
    </xf>
    <xf numFmtId="0" fontId="10" fillId="6" borderId="15" xfId="1" applyFont="1" applyFill="1" applyBorder="1" applyAlignment="1" applyProtection="1">
      <alignment horizontal="center" vertical="center" wrapText="1"/>
      <protection hidden="1"/>
    </xf>
    <xf numFmtId="0" fontId="0" fillId="6" borderId="15" xfId="0" applyFill="1" applyBorder="1" applyAlignment="1">
      <alignment horizontal="center" vertical="center" wrapText="1"/>
    </xf>
    <xf numFmtId="0" fontId="10" fillId="6" borderId="17" xfId="1" applyFont="1" applyFill="1" applyBorder="1" applyAlignment="1" applyProtection="1">
      <alignment horizontal="center" vertical="center" wrapText="1"/>
      <protection hidden="1"/>
    </xf>
    <xf numFmtId="0" fontId="10" fillId="6" borderId="0" xfId="1" applyFont="1" applyFill="1" applyAlignment="1" applyProtection="1">
      <alignment horizontal="center" vertical="center" wrapText="1"/>
      <protection hidden="1"/>
    </xf>
    <xf numFmtId="0" fontId="0" fillId="6" borderId="0" xfId="0" applyFill="1" applyAlignment="1">
      <alignment horizontal="center" vertical="center" wrapText="1"/>
    </xf>
    <xf numFmtId="49" fontId="29" fillId="6" borderId="127" xfId="0" applyNumberFormat="1" applyFont="1" applyFill="1" applyBorder="1" applyAlignment="1" applyProtection="1">
      <alignment horizontal="center" vertical="center" wrapText="1" shrinkToFit="1"/>
      <protection hidden="1"/>
    </xf>
    <xf numFmtId="0" fontId="29" fillId="6" borderId="121" xfId="0" applyFont="1" applyFill="1" applyBorder="1" applyAlignment="1" applyProtection="1">
      <alignment horizontal="center" vertical="center" wrapText="1" shrinkToFit="1"/>
      <protection hidden="1"/>
    </xf>
    <xf numFmtId="0" fontId="11" fillId="6" borderId="14" xfId="0" applyFont="1" applyFill="1" applyBorder="1" applyAlignment="1" applyProtection="1">
      <alignment horizontal="right" shrinkToFit="1"/>
      <protection hidden="1"/>
    </xf>
    <xf numFmtId="0" fontId="0" fillId="6" borderId="15" xfId="0" applyFill="1" applyBorder="1" applyAlignment="1">
      <alignment horizontal="right" shrinkToFit="1"/>
    </xf>
    <xf numFmtId="0" fontId="11" fillId="6" borderId="128" xfId="0" applyFont="1" applyFill="1" applyBorder="1" applyAlignment="1" applyProtection="1">
      <alignment horizontal="right" shrinkToFit="1"/>
      <protection hidden="1"/>
    </xf>
    <xf numFmtId="0" fontId="0" fillId="6" borderId="137" xfId="0" applyFill="1" applyBorder="1" applyAlignment="1">
      <alignment horizontal="right" shrinkToFit="1"/>
    </xf>
    <xf numFmtId="0" fontId="16" fillId="6" borderId="127" xfId="0" applyFont="1" applyFill="1" applyBorder="1" applyAlignment="1" applyProtection="1">
      <alignment horizontal="center" vertical="center" wrapText="1" shrinkToFit="1"/>
      <protection hidden="1"/>
    </xf>
    <xf numFmtId="0" fontId="16" fillId="6" borderId="69" xfId="0" applyFont="1" applyFill="1" applyBorder="1" applyAlignment="1" applyProtection="1">
      <alignment horizontal="center" vertical="center" wrapText="1" shrinkToFit="1"/>
      <protection hidden="1"/>
    </xf>
    <xf numFmtId="0" fontId="11" fillId="6" borderId="128" xfId="0" applyFont="1" applyFill="1" applyBorder="1" applyAlignment="1" applyProtection="1">
      <alignment horizontal="center" shrinkToFit="1"/>
      <protection hidden="1"/>
    </xf>
    <xf numFmtId="0" fontId="0" fillId="6" borderId="129" xfId="0" applyFill="1" applyBorder="1" applyAlignment="1">
      <alignment horizontal="center" shrinkToFit="1"/>
    </xf>
    <xf numFmtId="0" fontId="16" fillId="6" borderId="127" xfId="0" applyFont="1" applyFill="1" applyBorder="1" applyAlignment="1" applyProtection="1">
      <alignment horizontal="center" vertical="center" shrinkToFit="1"/>
      <protection hidden="1"/>
    </xf>
    <xf numFmtId="0" fontId="16" fillId="6" borderId="121" xfId="0" applyFont="1" applyFill="1" applyBorder="1" applyAlignment="1" applyProtection="1">
      <alignment horizontal="center" vertical="center" shrinkToFit="1"/>
      <protection hidden="1"/>
    </xf>
    <xf numFmtId="49" fontId="29" fillId="6" borderId="114" xfId="0" applyNumberFormat="1" applyFont="1" applyFill="1" applyBorder="1" applyAlignment="1" applyProtection="1">
      <alignment horizontal="center" vertical="center" wrapText="1"/>
      <protection hidden="1"/>
    </xf>
    <xf numFmtId="0" fontId="106" fillId="6" borderId="25" xfId="0" applyFont="1" applyFill="1" applyBorder="1" applyAlignment="1">
      <alignment wrapText="1"/>
    </xf>
    <xf numFmtId="0" fontId="6" fillId="6" borderId="14" xfId="0" applyFont="1" applyFill="1" applyBorder="1" applyAlignment="1">
      <alignment horizontal="left" vertical="center" shrinkToFit="1"/>
    </xf>
    <xf numFmtId="0" fontId="6" fillId="6" borderId="15" xfId="0" applyFont="1" applyFill="1" applyBorder="1" applyAlignment="1">
      <alignment horizontal="left" vertical="center" shrinkToFit="1"/>
    </xf>
    <xf numFmtId="0" fontId="0" fillId="6" borderId="15" xfId="0" applyFill="1" applyBorder="1" applyAlignment="1">
      <alignment horizontal="left" shrinkToFit="1"/>
    </xf>
    <xf numFmtId="0" fontId="2" fillId="6" borderId="0" xfId="1" applyFill="1" applyAlignment="1">
      <alignment horizontal="right"/>
    </xf>
    <xf numFmtId="0" fontId="5" fillId="10" borderId="29" xfId="1" applyFont="1" applyFill="1" applyBorder="1" applyAlignment="1" applyProtection="1">
      <alignment horizontal="left" wrapText="1"/>
      <protection hidden="1"/>
    </xf>
    <xf numFmtId="0" fontId="5" fillId="10" borderId="9" xfId="1" applyFont="1" applyFill="1" applyBorder="1" applyAlignment="1" applyProtection="1">
      <alignment horizontal="left" wrapText="1"/>
      <protection hidden="1"/>
    </xf>
    <xf numFmtId="0" fontId="2" fillId="6" borderId="218" xfId="1" applyFill="1" applyBorder="1" applyAlignment="1" applyProtection="1">
      <alignment wrapText="1"/>
      <protection hidden="1"/>
    </xf>
    <xf numFmtId="0" fontId="0" fillId="0" borderId="10" xfId="0" applyBorder="1" applyAlignment="1" applyProtection="1">
      <alignment wrapText="1"/>
      <protection hidden="1"/>
    </xf>
    <xf numFmtId="0" fontId="0" fillId="0" borderId="179" xfId="0" applyBorder="1" applyAlignment="1" applyProtection="1">
      <alignment wrapText="1"/>
      <protection hidden="1"/>
    </xf>
    <xf numFmtId="0" fontId="11" fillId="6" borderId="0" xfId="1" applyFont="1" applyFill="1" applyAlignment="1" applyProtection="1">
      <alignment horizontal="left" shrinkToFit="1"/>
      <protection hidden="1"/>
    </xf>
    <xf numFmtId="0" fontId="31" fillId="0" borderId="0" xfId="0" applyFont="1" applyAlignment="1">
      <alignment horizontal="left"/>
    </xf>
    <xf numFmtId="0" fontId="9" fillId="2" borderId="56" xfId="0" applyFont="1" applyFill="1" applyBorder="1" applyAlignment="1" applyProtection="1">
      <alignment horizontal="left" wrapText="1" shrinkToFit="1"/>
      <protection hidden="1"/>
    </xf>
    <xf numFmtId="0" fontId="9" fillId="2" borderId="57" xfId="0" applyFont="1" applyFill="1" applyBorder="1" applyAlignment="1" applyProtection="1">
      <alignment horizontal="left" wrapText="1" shrinkToFit="1"/>
      <protection hidden="1"/>
    </xf>
    <xf numFmtId="0" fontId="3" fillId="4" borderId="29" xfId="1" applyFont="1" applyFill="1" applyBorder="1" applyAlignment="1" applyProtection="1">
      <alignment horizontal="left" wrapText="1"/>
      <protection hidden="1"/>
    </xf>
    <xf numFmtId="0" fontId="3" fillId="4" borderId="9" xfId="1" applyFont="1" applyFill="1" applyBorder="1" applyAlignment="1" applyProtection="1">
      <alignment horizontal="left" wrapText="1"/>
      <protection hidden="1"/>
    </xf>
    <xf numFmtId="0" fontId="19" fillId="0" borderId="0" xfId="0" applyFont="1" applyAlignment="1">
      <alignment vertical="top" wrapText="1"/>
    </xf>
    <xf numFmtId="0" fontId="19" fillId="0" borderId="0" xfId="0" applyFont="1" applyAlignment="1">
      <alignment vertical="top"/>
    </xf>
    <xf numFmtId="0" fontId="19" fillId="0" borderId="0" xfId="0" applyFont="1" applyAlignment="1">
      <alignment wrapText="1"/>
    </xf>
    <xf numFmtId="0" fontId="0" fillId="0" borderId="0" xfId="0" applyAlignment="1">
      <alignment horizontal="justify" vertical="justify" wrapText="1"/>
    </xf>
    <xf numFmtId="0" fontId="19" fillId="0" borderId="0" xfId="0" applyFont="1" applyAlignment="1">
      <alignment horizontal="justify" vertical="top" wrapText="1" shrinkToFit="1"/>
    </xf>
    <xf numFmtId="0" fontId="0" fillId="0" borderId="0" xfId="0" applyAlignment="1">
      <alignment horizontal="justify" vertical="top" wrapText="1"/>
    </xf>
    <xf numFmtId="0" fontId="45" fillId="0" borderId="0" xfId="0" applyFont="1" applyAlignment="1">
      <alignment horizontal="center" vertical="center"/>
    </xf>
    <xf numFmtId="0" fontId="0" fillId="0" borderId="0" xfId="0" applyAlignment="1">
      <alignment horizontal="center"/>
    </xf>
    <xf numFmtId="0" fontId="19" fillId="0" borderId="0" xfId="0" applyFont="1" applyAlignment="1">
      <alignment horizontal="justify" wrapText="1" shrinkToFit="1"/>
    </xf>
    <xf numFmtId="0" fontId="0" fillId="0" borderId="0" xfId="0" applyAlignment="1">
      <alignment horizontal="justify" wrapText="1" shrinkToFit="1"/>
    </xf>
    <xf numFmtId="0" fontId="23" fillId="0" borderId="0" xfId="0" applyFont="1" applyAlignment="1">
      <alignment wrapText="1"/>
    </xf>
    <xf numFmtId="0" fontId="0" fillId="0" borderId="0" xfId="0" applyAlignment="1">
      <alignment wrapText="1"/>
    </xf>
    <xf numFmtId="0" fontId="19" fillId="0" borderId="0" xfId="0" applyFont="1" applyAlignment="1">
      <alignment horizontal="justify" vertical="justify" wrapText="1"/>
    </xf>
    <xf numFmtId="0" fontId="31" fillId="0" borderId="0" xfId="0" applyFont="1" applyAlignment="1">
      <alignment horizontal="justify" vertical="justify" wrapText="1"/>
    </xf>
    <xf numFmtId="0" fontId="20" fillId="0" borderId="0" xfId="0" applyFont="1"/>
    <xf numFmtId="0" fontId="7" fillId="0" borderId="0" xfId="0" applyFont="1" applyAlignment="1">
      <alignment horizontal="left" vertical="top"/>
    </xf>
    <xf numFmtId="49" fontId="19" fillId="0" borderId="0" xfId="0" applyNumberFormat="1" applyFont="1" applyAlignment="1">
      <alignment horizontal="justify" vertical="justify" wrapText="1"/>
    </xf>
    <xf numFmtId="49" fontId="31" fillId="0" borderId="0" xfId="0" applyNumberFormat="1" applyFont="1" applyAlignment="1">
      <alignment horizontal="justify" vertical="justify" wrapText="1"/>
    </xf>
    <xf numFmtId="49" fontId="19" fillId="3" borderId="0" xfId="0" applyNumberFormat="1" applyFont="1" applyFill="1" applyAlignment="1">
      <alignment horizontal="justify" vertical="justify" wrapText="1"/>
    </xf>
    <xf numFmtId="0" fontId="31" fillId="3" borderId="0" xfId="0" applyFont="1" applyFill="1" applyAlignment="1">
      <alignment horizontal="justify" vertical="justify" wrapText="1"/>
    </xf>
    <xf numFmtId="49" fontId="20" fillId="0" borderId="0" xfId="0" applyNumberFormat="1" applyFont="1" applyAlignment="1">
      <alignment horizontal="justify" vertical="justify" wrapText="1"/>
    </xf>
    <xf numFmtId="49" fontId="0" fillId="0" borderId="0" xfId="0" applyNumberFormat="1" applyAlignment="1">
      <alignment horizontal="justify" vertical="justify" wrapText="1"/>
    </xf>
    <xf numFmtId="49" fontId="31" fillId="3" borderId="0" xfId="0" applyNumberFormat="1" applyFont="1" applyFill="1" applyAlignment="1">
      <alignment horizontal="justify" vertical="justify" wrapText="1"/>
    </xf>
    <xf numFmtId="49" fontId="41" fillId="0" borderId="0" xfId="0" applyNumberFormat="1" applyFont="1" applyAlignment="1">
      <alignment horizontal="justify" vertical="justify" wrapText="1"/>
    </xf>
    <xf numFmtId="0" fontId="88" fillId="3" borderId="0" xfId="0" applyFont="1" applyFill="1" applyAlignment="1" applyProtection="1">
      <alignment horizontal="justify" vertical="justify" wrapText="1"/>
      <protection hidden="1"/>
    </xf>
    <xf numFmtId="0" fontId="74" fillId="0" borderId="17" xfId="3" applyFont="1" applyBorder="1" applyAlignment="1">
      <alignment vertical="center" wrapText="1"/>
    </xf>
    <xf numFmtId="0" fontId="74" fillId="0" borderId="0" xfId="3" applyFont="1" applyAlignment="1">
      <alignment vertical="center" wrapText="1"/>
    </xf>
    <xf numFmtId="0" fontId="91" fillId="0" borderId="17" xfId="3" applyFont="1" applyBorder="1" applyAlignment="1">
      <alignment vertical="center" wrapText="1"/>
    </xf>
    <xf numFmtId="0" fontId="91" fillId="0" borderId="0" xfId="3" applyFont="1" applyAlignment="1">
      <alignment vertical="center" wrapText="1"/>
    </xf>
    <xf numFmtId="0" fontId="81" fillId="0" borderId="17" xfId="3" applyFont="1" applyBorder="1" applyAlignment="1">
      <alignment horizontal="left" vertical="center" wrapText="1" shrinkToFit="1"/>
    </xf>
    <xf numFmtId="0" fontId="80" fillId="0" borderId="0" xfId="3" applyFont="1" applyAlignment="1">
      <alignment horizontal="left" vertical="center" wrapText="1" shrinkToFit="1"/>
    </xf>
    <xf numFmtId="0" fontId="73" fillId="0" borderId="17" xfId="3" applyFont="1" applyBorder="1" applyAlignment="1">
      <alignment vertical="center" wrapText="1"/>
    </xf>
    <xf numFmtId="0" fontId="73" fillId="0" borderId="0" xfId="3" applyFont="1" applyAlignment="1">
      <alignment vertical="center" wrapText="1"/>
    </xf>
    <xf numFmtId="0" fontId="72" fillId="0" borderId="17" xfId="3" applyFont="1" applyBorder="1" applyAlignment="1">
      <alignment vertical="center" wrapText="1"/>
    </xf>
    <xf numFmtId="0" fontId="72" fillId="0" borderId="0" xfId="3" applyFont="1" applyAlignment="1">
      <alignment vertical="center" wrapText="1"/>
    </xf>
    <xf numFmtId="0" fontId="72" fillId="0" borderId="17" xfId="3" applyFont="1" applyBorder="1" applyAlignment="1">
      <alignment vertical="center"/>
    </xf>
    <xf numFmtId="0" fontId="72" fillId="0" borderId="0" xfId="3" applyFont="1" applyAlignment="1">
      <alignment vertical="center"/>
    </xf>
    <xf numFmtId="0" fontId="77" fillId="0" borderId="17" xfId="3" applyFont="1" applyBorder="1" applyAlignment="1">
      <alignment vertical="center" wrapText="1"/>
    </xf>
    <xf numFmtId="0" fontId="77" fillId="0" borderId="0" xfId="3" applyFont="1" applyAlignment="1">
      <alignment vertical="center" wrapText="1"/>
    </xf>
    <xf numFmtId="0" fontId="63" fillId="0" borderId="17" xfId="3" applyFont="1" applyBorder="1" applyAlignment="1">
      <alignment horizontal="left" vertical="center" wrapText="1" shrinkToFit="1"/>
    </xf>
    <xf numFmtId="0" fontId="63" fillId="0" borderId="0" xfId="3" applyFont="1" applyAlignment="1">
      <alignment horizontal="left" vertical="center" wrapText="1" shrinkToFit="1"/>
    </xf>
    <xf numFmtId="0" fontId="67" fillId="0" borderId="17" xfId="3" applyFont="1" applyBorder="1" applyAlignment="1">
      <alignment horizontal="left" vertical="center" wrapText="1" shrinkToFit="1"/>
    </xf>
    <xf numFmtId="0" fontId="62" fillId="0" borderId="0" xfId="3" applyFont="1" applyAlignment="1">
      <alignment horizontal="left" vertical="center" wrapText="1" shrinkToFit="1"/>
    </xf>
    <xf numFmtId="0" fontId="58" fillId="0" borderId="17" xfId="3" applyFont="1" applyBorder="1" applyAlignment="1">
      <alignment horizontal="left" vertical="center" wrapText="1" shrinkToFit="1"/>
    </xf>
    <xf numFmtId="0" fontId="61" fillId="0" borderId="0" xfId="3" applyFont="1" applyAlignment="1">
      <alignment horizontal="left" vertical="center" wrapText="1" shrinkToFit="1"/>
    </xf>
    <xf numFmtId="0" fontId="57" fillId="0" borderId="17" xfId="0" applyFont="1" applyBorder="1" applyAlignment="1">
      <alignment horizontal="left" vertical="center"/>
    </xf>
    <xf numFmtId="0" fontId="57" fillId="0" borderId="0" xfId="0" applyFont="1" applyAlignment="1">
      <alignment horizontal="left" vertical="center"/>
    </xf>
    <xf numFmtId="0" fontId="98" fillId="0" borderId="17" xfId="3" applyFont="1" applyBorder="1" applyAlignment="1">
      <alignment horizontal="left" vertical="center" wrapText="1" shrinkToFit="1"/>
    </xf>
    <xf numFmtId="0" fontId="99" fillId="0" borderId="0" xfId="3" applyFont="1" applyAlignment="1">
      <alignment horizontal="left" vertical="center" wrapText="1" shrinkToFit="1"/>
    </xf>
    <xf numFmtId="0" fontId="5" fillId="13" borderId="235" xfId="3" applyFont="1" applyFill="1" applyBorder="1" applyAlignment="1" applyProtection="1">
      <alignment horizontal="center" vertical="center"/>
      <protection hidden="1"/>
    </xf>
    <xf numFmtId="0" fontId="5" fillId="13" borderId="231" xfId="3" applyFont="1" applyFill="1" applyBorder="1" applyAlignment="1" applyProtection="1">
      <alignment horizontal="center" vertical="center"/>
      <protection hidden="1"/>
    </xf>
    <xf numFmtId="0" fontId="5" fillId="13" borderId="230" xfId="3" applyFont="1" applyFill="1" applyBorder="1" applyAlignment="1" applyProtection="1">
      <alignment horizontal="center" vertical="center"/>
      <protection hidden="1"/>
    </xf>
    <xf numFmtId="0" fontId="12" fillId="13" borderId="234" xfId="3" applyFont="1" applyFill="1" applyBorder="1" applyAlignment="1" applyProtection="1">
      <alignment horizontal="left" vertical="center"/>
      <protection hidden="1"/>
    </xf>
    <xf numFmtId="0" fontId="12" fillId="13" borderId="205" xfId="3" applyFont="1" applyFill="1" applyBorder="1" applyAlignment="1" applyProtection="1">
      <alignment horizontal="left" vertical="center"/>
      <protection hidden="1"/>
    </xf>
    <xf numFmtId="0" fontId="12" fillId="13" borderId="229" xfId="3" applyFont="1" applyFill="1" applyBorder="1" applyAlignment="1" applyProtection="1">
      <alignment horizontal="left" vertical="center"/>
      <protection hidden="1"/>
    </xf>
    <xf numFmtId="0" fontId="57" fillId="0" borderId="17" xfId="3" applyFont="1" applyBorder="1" applyAlignment="1">
      <alignment horizontal="left" vertical="center" wrapText="1"/>
    </xf>
    <xf numFmtId="0" fontId="57" fillId="0" borderId="0" xfId="3" applyFont="1" applyAlignment="1">
      <alignment horizontal="left" vertical="center" wrapText="1"/>
    </xf>
    <xf numFmtId="0" fontId="57" fillId="0" borderId="17" xfId="3" applyFont="1" applyBorder="1" applyAlignment="1">
      <alignment horizontal="left" vertical="center" wrapText="1" shrinkToFit="1"/>
    </xf>
    <xf numFmtId="0" fontId="70" fillId="0" borderId="0" xfId="3" applyFont="1" applyAlignment="1">
      <alignment horizontal="left" vertical="center" wrapText="1" shrinkToFit="1"/>
    </xf>
  </cellXfs>
  <cellStyles count="5">
    <cellStyle name="Normální" xfId="0" builtinId="0"/>
    <cellStyle name="Normální 2" xfId="1" xr:uid="{00000000-0005-0000-0000-000001000000}"/>
    <cellStyle name="Normální 2 2 2" xfId="3" xr:uid="{00000000-0005-0000-0000-000002000000}"/>
    <cellStyle name="Normální 2 3" xfId="2" xr:uid="{00000000-0005-0000-0000-000003000000}"/>
    <cellStyle name="Normální 6" xfId="4" xr:uid="{00000000-0005-0000-0000-000004000000}"/>
  </cellStyles>
  <dxfs count="4">
    <dxf>
      <font>
        <color theme="0" tint="-0.14996795556505021"/>
      </font>
    </dxf>
    <dxf>
      <font>
        <color theme="0" tint="-0.14996795556505021"/>
      </font>
      <fill>
        <patternFill>
          <bgColor theme="0" tint="-4.9989318521683403E-2"/>
        </patternFill>
      </fill>
    </dxf>
    <dxf>
      <font>
        <strike val="0"/>
        <color auto="1"/>
      </font>
    </dxf>
    <dxf>
      <fill>
        <patternFill>
          <bgColor theme="2" tint="-9.9948118533890809E-2"/>
        </patternFill>
      </fill>
    </dxf>
  </dxfs>
  <tableStyles count="0" defaultTableStyle="TableStyleMedium2" defaultPivotStyle="PivotStyleLight16"/>
  <colors>
    <mruColors>
      <color rgb="FFE8E8E8"/>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10678</xdr:colOff>
      <xdr:row>7</xdr:row>
      <xdr:rowOff>71724</xdr:rowOff>
    </xdr:from>
    <xdr:to>
      <xdr:col>9</xdr:col>
      <xdr:colOff>1015999</xdr:colOff>
      <xdr:row>11</xdr:row>
      <xdr:rowOff>102732</xdr:rowOff>
    </xdr:to>
    <xdr:pic>
      <xdr:nvPicPr>
        <xdr:cNvPr id="2" name="Obrázek 1">
          <a:extLst>
            <a:ext uri="{FF2B5EF4-FFF2-40B4-BE49-F238E27FC236}">
              <a16:creationId xmlns:a16="http://schemas.microsoft.com/office/drawing/2014/main" id="{00091B33-8231-7288-FA37-D36FC75184CF}"/>
            </a:ext>
          </a:extLst>
        </xdr:cNvPr>
        <xdr:cNvPicPr>
          <a:picLocks noChangeAspect="1"/>
        </xdr:cNvPicPr>
      </xdr:nvPicPr>
      <xdr:blipFill>
        <a:blip xmlns:r="http://schemas.openxmlformats.org/officeDocument/2006/relationships" r:embed="rId1"/>
        <a:stretch>
          <a:fillRect/>
        </a:stretch>
      </xdr:blipFill>
      <xdr:spPr>
        <a:xfrm>
          <a:off x="351991" y="2421224"/>
          <a:ext cx="5577321" cy="3031383"/>
        </a:xfrm>
        <a:prstGeom prst="rect">
          <a:avLst/>
        </a:prstGeom>
      </xdr:spPr>
    </xdr:pic>
    <xdr:clientData/>
  </xdr:twoCellAnchor>
  <xdr:twoCellAnchor>
    <xdr:from>
      <xdr:col>7</xdr:col>
      <xdr:colOff>21319</xdr:colOff>
      <xdr:row>8</xdr:row>
      <xdr:rowOff>307578</xdr:rowOff>
    </xdr:from>
    <xdr:to>
      <xdr:col>9</xdr:col>
      <xdr:colOff>885030</xdr:colOff>
      <xdr:row>8</xdr:row>
      <xdr:rowOff>471545</xdr:rowOff>
    </xdr:to>
    <xdr:sp macro="" textlink="">
      <xdr:nvSpPr>
        <xdr:cNvPr id="3" name="Ovál 2">
          <a:extLst>
            <a:ext uri="{FF2B5EF4-FFF2-40B4-BE49-F238E27FC236}">
              <a16:creationId xmlns:a16="http://schemas.microsoft.com/office/drawing/2014/main" id="{00000000-0008-0000-0500-000003000000}"/>
            </a:ext>
          </a:extLst>
        </xdr:cNvPr>
        <xdr:cNvSpPr/>
      </xdr:nvSpPr>
      <xdr:spPr>
        <a:xfrm>
          <a:off x="3712257" y="3641328"/>
          <a:ext cx="2086086" cy="163967"/>
        </a:xfrm>
        <a:prstGeom prst="ellipse">
          <a:avLst/>
        </a:prstGeom>
        <a:noFill/>
        <a:ln>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cs-CZ"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9</xdr:row>
      <xdr:rowOff>142750</xdr:rowOff>
    </xdr:from>
    <xdr:to>
      <xdr:col>10</xdr:col>
      <xdr:colOff>87312</xdr:colOff>
      <xdr:row>29</xdr:row>
      <xdr:rowOff>130513</xdr:rowOff>
    </xdr:to>
    <xdr:pic>
      <xdr:nvPicPr>
        <xdr:cNvPr id="5" name="Obrázek 4">
          <a:extLst>
            <a:ext uri="{FF2B5EF4-FFF2-40B4-BE49-F238E27FC236}">
              <a16:creationId xmlns:a16="http://schemas.microsoft.com/office/drawing/2014/main" id="{3A099429-1AB0-4915-A1A0-A402CFF018A8}"/>
            </a:ext>
          </a:extLst>
        </xdr:cNvPr>
        <xdr:cNvPicPr>
          <a:picLocks noChangeAspect="1"/>
        </xdr:cNvPicPr>
      </xdr:nvPicPr>
      <xdr:blipFill>
        <a:blip xmlns:r="http://schemas.openxmlformats.org/officeDocument/2006/relationships" r:embed="rId1"/>
        <a:stretch>
          <a:fillRect/>
        </a:stretch>
      </xdr:blipFill>
      <xdr:spPr>
        <a:xfrm>
          <a:off x="0" y="1627063"/>
          <a:ext cx="5794375" cy="3162763"/>
        </a:xfrm>
        <a:prstGeom prst="rect">
          <a:avLst/>
        </a:prstGeom>
      </xdr:spPr>
    </xdr:pic>
    <xdr:clientData/>
  </xdr:twoCellAnchor>
  <xdr:twoCellAnchor>
    <xdr:from>
      <xdr:col>0</xdr:col>
      <xdr:colOff>33339</xdr:colOff>
      <xdr:row>22</xdr:row>
      <xdr:rowOff>33337</xdr:rowOff>
    </xdr:from>
    <xdr:to>
      <xdr:col>3</xdr:col>
      <xdr:colOff>419101</xdr:colOff>
      <xdr:row>24</xdr:row>
      <xdr:rowOff>3896</xdr:rowOff>
    </xdr:to>
    <xdr:sp macro="" textlink="">
      <xdr:nvSpPr>
        <xdr:cNvPr id="7" name="Ovál 6">
          <a:extLst>
            <a:ext uri="{FF2B5EF4-FFF2-40B4-BE49-F238E27FC236}">
              <a16:creationId xmlns:a16="http://schemas.microsoft.com/office/drawing/2014/main" id="{00000000-0008-0000-0600-000007000000}"/>
            </a:ext>
          </a:extLst>
        </xdr:cNvPr>
        <xdr:cNvSpPr/>
      </xdr:nvSpPr>
      <xdr:spPr>
        <a:xfrm>
          <a:off x="33339" y="3581400"/>
          <a:ext cx="1814512" cy="28805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cs-CZ" sz="1100"/>
        </a:p>
      </xdr:txBody>
    </xdr:sp>
    <xdr:clientData/>
  </xdr:twoCellAnchor>
  <xdr:twoCellAnchor editAs="oneCell">
    <xdr:from>
      <xdr:col>0</xdr:col>
      <xdr:colOff>0</xdr:colOff>
      <xdr:row>44</xdr:row>
      <xdr:rowOff>141296</xdr:rowOff>
    </xdr:from>
    <xdr:to>
      <xdr:col>10</xdr:col>
      <xdr:colOff>119062</xdr:colOff>
      <xdr:row>61</xdr:row>
      <xdr:rowOff>82889</xdr:rowOff>
    </xdr:to>
    <xdr:pic>
      <xdr:nvPicPr>
        <xdr:cNvPr id="2" name="Obrázek 1">
          <a:extLst>
            <a:ext uri="{FF2B5EF4-FFF2-40B4-BE49-F238E27FC236}">
              <a16:creationId xmlns:a16="http://schemas.microsoft.com/office/drawing/2014/main" id="{F2FCC9A5-6405-743E-24E7-CABA5BF9BBC5}"/>
            </a:ext>
          </a:extLst>
        </xdr:cNvPr>
        <xdr:cNvPicPr>
          <a:picLocks noChangeAspect="1"/>
        </xdr:cNvPicPr>
      </xdr:nvPicPr>
      <xdr:blipFill>
        <a:blip xmlns:r="http://schemas.openxmlformats.org/officeDocument/2006/relationships" r:embed="rId2"/>
        <a:stretch>
          <a:fillRect/>
        </a:stretch>
      </xdr:blipFill>
      <xdr:spPr>
        <a:xfrm>
          <a:off x="0" y="7967671"/>
          <a:ext cx="5826125" cy="3180093"/>
        </a:xfrm>
        <a:prstGeom prst="rect">
          <a:avLst/>
        </a:prstGeom>
      </xdr:spPr>
    </xdr:pic>
    <xdr:clientData/>
  </xdr:twoCellAnchor>
  <xdr:twoCellAnchor editAs="oneCell">
    <xdr:from>
      <xdr:col>0</xdr:col>
      <xdr:colOff>0</xdr:colOff>
      <xdr:row>66</xdr:row>
      <xdr:rowOff>0</xdr:rowOff>
    </xdr:from>
    <xdr:to>
      <xdr:col>10</xdr:col>
      <xdr:colOff>119062</xdr:colOff>
      <xdr:row>82</xdr:row>
      <xdr:rowOff>132093</xdr:rowOff>
    </xdr:to>
    <xdr:pic>
      <xdr:nvPicPr>
        <xdr:cNvPr id="6" name="Obrázek 5">
          <a:extLst>
            <a:ext uri="{FF2B5EF4-FFF2-40B4-BE49-F238E27FC236}">
              <a16:creationId xmlns:a16="http://schemas.microsoft.com/office/drawing/2014/main" id="{D05E484F-5226-4ABB-B987-19E15CE8BAC1}"/>
            </a:ext>
          </a:extLst>
        </xdr:cNvPr>
        <xdr:cNvPicPr>
          <a:picLocks noChangeAspect="1"/>
        </xdr:cNvPicPr>
      </xdr:nvPicPr>
      <xdr:blipFill>
        <a:blip xmlns:r="http://schemas.openxmlformats.org/officeDocument/2006/relationships" r:embed="rId2"/>
        <a:stretch>
          <a:fillRect/>
        </a:stretch>
      </xdr:blipFill>
      <xdr:spPr>
        <a:xfrm>
          <a:off x="0" y="12017375"/>
          <a:ext cx="5826125" cy="3180093"/>
        </a:xfrm>
        <a:prstGeom prst="rect">
          <a:avLst/>
        </a:prstGeom>
      </xdr:spPr>
    </xdr:pic>
    <xdr:clientData/>
  </xdr:twoCellAnchor>
  <xdr:twoCellAnchor>
    <xdr:from>
      <xdr:col>4</xdr:col>
      <xdr:colOff>304674</xdr:colOff>
      <xdr:row>69</xdr:row>
      <xdr:rowOff>79725</xdr:rowOff>
    </xdr:from>
    <xdr:to>
      <xdr:col>4</xdr:col>
      <xdr:colOff>591454</xdr:colOff>
      <xdr:row>71</xdr:row>
      <xdr:rowOff>143044</xdr:rowOff>
    </xdr:to>
    <xdr:sp macro="" textlink="">
      <xdr:nvSpPr>
        <xdr:cNvPr id="3" name="Šipka doprava 2">
          <a:extLst>
            <a:ext uri="{FF2B5EF4-FFF2-40B4-BE49-F238E27FC236}">
              <a16:creationId xmlns:a16="http://schemas.microsoft.com/office/drawing/2014/main" id="{00000000-0008-0000-0600-000003000000}"/>
            </a:ext>
          </a:extLst>
        </xdr:cNvPr>
        <xdr:cNvSpPr/>
      </xdr:nvSpPr>
      <xdr:spPr>
        <a:xfrm rot="16200000" flipH="1">
          <a:off x="2265842" y="12747370"/>
          <a:ext cx="444319" cy="28678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cs-CZ" sz="1100"/>
        </a:p>
      </xdr:txBody>
    </xdr:sp>
    <xdr:clientData/>
  </xdr:twoCellAnchor>
  <xdr:twoCellAnchor editAs="oneCell">
    <xdr:from>
      <xdr:col>3</xdr:col>
      <xdr:colOff>582706</xdr:colOff>
      <xdr:row>72</xdr:row>
      <xdr:rowOff>77254</xdr:rowOff>
    </xdr:from>
    <xdr:to>
      <xdr:col>5</xdr:col>
      <xdr:colOff>526677</xdr:colOff>
      <xdr:row>81</xdr:row>
      <xdr:rowOff>189313</xdr:rowOff>
    </xdr:to>
    <xdr:pic>
      <xdr:nvPicPr>
        <xdr:cNvPr id="11" name="Obrázek 10">
          <a:extLst>
            <a:ext uri="{FF2B5EF4-FFF2-40B4-BE49-F238E27FC236}">
              <a16:creationId xmlns:a16="http://schemas.microsoft.com/office/drawing/2014/main" id="{00000000-0008-0000-0600-00000B000000}"/>
            </a:ext>
          </a:extLst>
        </xdr:cNvPr>
        <xdr:cNvPicPr/>
      </xdr:nvPicPr>
      <xdr:blipFill>
        <a:blip xmlns:r="http://schemas.openxmlformats.org/officeDocument/2006/relationships" r:embed="rId3"/>
        <a:stretch>
          <a:fillRect/>
        </a:stretch>
      </xdr:blipFill>
      <xdr:spPr>
        <a:xfrm>
          <a:off x="2011456" y="13237629"/>
          <a:ext cx="1166346" cy="182655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ist6">
    <tabColor theme="3" tint="0.39997558519241921"/>
  </sheetPr>
  <dimension ref="A1:N42"/>
  <sheetViews>
    <sheetView showGridLines="0" view="pageBreakPreview" topLeftCell="A16" zoomScaleNormal="100" zoomScaleSheetLayoutView="100" workbookViewId="0">
      <selection activeCell="D9" sqref="D9:H9"/>
    </sheetView>
  </sheetViews>
  <sheetFormatPr defaultColWidth="9.140625" defaultRowHeight="15" x14ac:dyDescent="0.2"/>
  <cols>
    <col min="1" max="1" width="7.140625" style="531" customWidth="1"/>
    <col min="2" max="2" width="12.28515625" style="531" customWidth="1"/>
    <col min="3" max="3" width="11.28515625" style="531" customWidth="1"/>
    <col min="4" max="4" width="14" style="531" bestFit="1" customWidth="1"/>
    <col min="5" max="8" width="9.140625" style="531"/>
    <col min="9" max="9" width="1.85546875" style="531" customWidth="1"/>
    <col min="10" max="16384" width="9.140625" style="531"/>
  </cols>
  <sheetData>
    <row r="1" spans="1:14" ht="64.5" customHeight="1" x14ac:dyDescent="0.2">
      <c r="A1" s="742" t="s">
        <v>873</v>
      </c>
      <c r="B1" s="743"/>
      <c r="C1" s="743"/>
      <c r="D1" s="743"/>
      <c r="E1" s="743"/>
      <c r="F1" s="743"/>
      <c r="G1" s="743"/>
      <c r="H1" s="743"/>
      <c r="I1" s="743"/>
      <c r="J1" s="593"/>
      <c r="K1" s="593"/>
      <c r="L1" s="593"/>
      <c r="M1" s="593"/>
      <c r="N1" s="593"/>
    </row>
    <row r="2" spans="1:14" x14ac:dyDescent="0.2">
      <c r="A2" s="588"/>
      <c r="B2" s="588"/>
      <c r="C2" s="588"/>
      <c r="D2" s="588"/>
      <c r="E2" s="588"/>
      <c r="F2" s="588"/>
      <c r="G2" s="749"/>
      <c r="H2" s="749"/>
      <c r="I2" s="588"/>
    </row>
    <row r="3" spans="1:14" x14ac:dyDescent="0.2">
      <c r="A3" s="588"/>
      <c r="B3" s="588"/>
      <c r="C3" s="588"/>
      <c r="D3" s="588"/>
      <c r="E3" s="588"/>
      <c r="F3" s="588"/>
      <c r="G3" s="588"/>
      <c r="H3" s="588"/>
      <c r="I3" s="588"/>
    </row>
    <row r="4" spans="1:14" ht="15.75" thickBot="1" x14ac:dyDescent="0.25">
      <c r="A4" s="589"/>
      <c r="B4" s="589"/>
      <c r="C4" s="589"/>
      <c r="D4" s="589"/>
      <c r="E4" s="589"/>
      <c r="F4" s="589"/>
      <c r="G4" s="589"/>
      <c r="H4" s="589"/>
      <c r="I4" s="588"/>
    </row>
    <row r="5" spans="1:14" ht="31.5" customHeight="1" thickBot="1" x14ac:dyDescent="0.3">
      <c r="A5" s="589"/>
      <c r="B5" s="544" t="s">
        <v>426</v>
      </c>
      <c r="C5" s="543"/>
      <c r="D5" s="750" t="str">
        <f>IF(D9="", "BUDE VYGENEROVÁNO",VLOOKUP(D9,Základ!A4:E148,5))</f>
        <v>Oblast školství,  Okres Olomouc</v>
      </c>
      <c r="E5" s="750"/>
      <c r="F5" s="750"/>
      <c r="G5" s="750"/>
      <c r="H5" s="751"/>
      <c r="I5" s="588"/>
    </row>
    <row r="6" spans="1:14" ht="59.25" customHeight="1" x14ac:dyDescent="0.2">
      <c r="A6" s="589"/>
      <c r="B6" s="752" t="s">
        <v>425</v>
      </c>
      <c r="C6" s="753"/>
      <c r="D6" s="754" t="str">
        <f>IF(D9="","BUDE VYGENEROVÁNO",VLOOKUP(D9,Základ!A4:E148,2))</f>
        <v>Dům dětí a mládeže Vila Tereza, Uničov</v>
      </c>
      <c r="E6" s="755"/>
      <c r="F6" s="755"/>
      <c r="G6" s="755"/>
      <c r="H6" s="756"/>
      <c r="I6" s="588"/>
    </row>
    <row r="7" spans="1:14" ht="30.75" customHeight="1" x14ac:dyDescent="0.2">
      <c r="A7" s="589"/>
      <c r="B7" s="747" t="s">
        <v>806</v>
      </c>
      <c r="C7" s="748"/>
      <c r="D7" s="757" t="str">
        <f>IF(D9="","BUDE VYGENEROVÁNO",VLOOKUP(D9,Základ!A4:E148,3))</f>
        <v>Nádražní 530, 783 91 Uničov</v>
      </c>
      <c r="E7" s="758"/>
      <c r="F7" s="758"/>
      <c r="G7" s="758"/>
      <c r="H7" s="759"/>
      <c r="I7" s="588"/>
    </row>
    <row r="8" spans="1:14" ht="32.25" customHeight="1" x14ac:dyDescent="0.25">
      <c r="A8" s="589"/>
      <c r="B8" s="747" t="s">
        <v>424</v>
      </c>
      <c r="C8" s="748"/>
      <c r="D8" s="770">
        <f>IF(D9="","BUDE VYGENEROVÁNO",VLOOKUP(D9,Základ!A4:E148,4))</f>
        <v>47654392</v>
      </c>
      <c r="E8" s="771"/>
      <c r="F8" s="771"/>
      <c r="G8" s="771"/>
      <c r="H8" s="772"/>
      <c r="I8" s="588"/>
    </row>
    <row r="9" spans="1:14" ht="30" customHeight="1" x14ac:dyDescent="0.2">
      <c r="A9" s="589"/>
      <c r="B9" s="747" t="s">
        <v>0</v>
      </c>
      <c r="C9" s="748"/>
      <c r="D9" s="773">
        <v>1352</v>
      </c>
      <c r="E9" s="774"/>
      <c r="F9" s="774"/>
      <c r="G9" s="774"/>
      <c r="H9" s="775"/>
      <c r="I9" s="588"/>
    </row>
    <row r="10" spans="1:14" ht="29.25" customHeight="1" thickBot="1" x14ac:dyDescent="0.3">
      <c r="A10" s="589"/>
      <c r="B10" s="631" t="s">
        <v>423</v>
      </c>
      <c r="C10" s="632"/>
      <c r="D10" s="776"/>
      <c r="E10" s="777"/>
      <c r="F10" s="777"/>
      <c r="G10" s="777"/>
      <c r="H10" s="778"/>
      <c r="I10" s="588"/>
    </row>
    <row r="11" spans="1:14" x14ac:dyDescent="0.2">
      <c r="A11" s="589"/>
      <c r="B11" s="744" t="s">
        <v>887</v>
      </c>
      <c r="C11" s="745"/>
      <c r="D11" s="745"/>
      <c r="E11" s="745"/>
      <c r="F11" s="745"/>
      <c r="G11" s="745"/>
      <c r="H11" s="745"/>
      <c r="I11" s="595"/>
      <c r="J11" s="594"/>
      <c r="K11" s="594"/>
      <c r="L11" s="594"/>
      <c r="M11" s="594"/>
    </row>
    <row r="12" spans="1:14" x14ac:dyDescent="0.2">
      <c r="A12" s="589"/>
      <c r="B12" s="745"/>
      <c r="C12" s="745"/>
      <c r="D12" s="745"/>
      <c r="E12" s="745"/>
      <c r="F12" s="745"/>
      <c r="G12" s="745"/>
      <c r="H12" s="745"/>
      <c r="I12" s="595"/>
      <c r="J12" s="594"/>
      <c r="K12" s="594"/>
      <c r="L12" s="594"/>
      <c r="M12" s="594"/>
    </row>
    <row r="13" spans="1:14" x14ac:dyDescent="0.2">
      <c r="A13" s="589"/>
      <c r="B13" s="745"/>
      <c r="C13" s="745"/>
      <c r="D13" s="745"/>
      <c r="E13" s="745"/>
      <c r="F13" s="745"/>
      <c r="G13" s="745"/>
      <c r="H13" s="745"/>
      <c r="I13" s="595"/>
      <c r="J13" s="594"/>
      <c r="K13" s="594"/>
      <c r="L13" s="594"/>
      <c r="M13" s="594"/>
    </row>
    <row r="14" spans="1:14" x14ac:dyDescent="0.2">
      <c r="A14" s="589"/>
      <c r="B14" s="779" t="s">
        <v>907</v>
      </c>
      <c r="C14" s="780"/>
      <c r="D14" s="780"/>
      <c r="E14" s="780"/>
      <c r="F14" s="780"/>
      <c r="G14" s="780"/>
      <c r="H14" s="780"/>
      <c r="I14" s="588"/>
    </row>
    <row r="15" spans="1:14" ht="35.25" customHeight="1" x14ac:dyDescent="0.2">
      <c r="A15" s="589"/>
      <c r="B15" s="780"/>
      <c r="C15" s="780"/>
      <c r="D15" s="780"/>
      <c r="E15" s="780"/>
      <c r="F15" s="780"/>
      <c r="G15" s="780"/>
      <c r="H15" s="780"/>
      <c r="I15" s="588"/>
    </row>
    <row r="16" spans="1:14" ht="26.25" customHeight="1" x14ac:dyDescent="0.2">
      <c r="A16" s="589"/>
      <c r="B16" s="781"/>
      <c r="C16" s="781"/>
      <c r="D16" s="781"/>
      <c r="E16" s="781"/>
      <c r="F16" s="781"/>
      <c r="G16" s="781"/>
      <c r="H16" s="781"/>
      <c r="I16" s="588"/>
    </row>
    <row r="17" spans="1:9" ht="21.75" customHeight="1" x14ac:dyDescent="0.2">
      <c r="A17" s="589"/>
      <c r="B17" s="781"/>
      <c r="C17" s="781"/>
      <c r="D17" s="781"/>
      <c r="E17" s="781"/>
      <c r="F17" s="781"/>
      <c r="G17" s="781"/>
      <c r="H17" s="781"/>
      <c r="I17" s="588"/>
    </row>
    <row r="18" spans="1:9" ht="18.75" customHeight="1" x14ac:dyDescent="0.2">
      <c r="A18" s="589"/>
      <c r="B18" s="590"/>
      <c r="C18" s="591"/>
      <c r="D18" s="591"/>
      <c r="E18" s="591"/>
      <c r="F18" s="591"/>
      <c r="G18" s="591"/>
      <c r="H18" s="591"/>
      <c r="I18" s="588"/>
    </row>
    <row r="19" spans="1:9" ht="15.75" customHeight="1" x14ac:dyDescent="0.3">
      <c r="A19" s="589"/>
      <c r="B19" s="782" t="s">
        <v>642</v>
      </c>
      <c r="C19" s="782"/>
      <c r="D19" s="782"/>
      <c r="E19" s="782"/>
      <c r="F19" s="782"/>
      <c r="G19" s="782"/>
      <c r="H19" s="591"/>
      <c r="I19" s="588"/>
    </row>
    <row r="20" spans="1:9" x14ac:dyDescent="0.2">
      <c r="A20" s="589"/>
      <c r="B20" s="590"/>
      <c r="C20" s="591"/>
      <c r="D20" s="591"/>
      <c r="E20" s="591"/>
      <c r="F20" s="591"/>
      <c r="G20" s="591"/>
      <c r="H20" s="591"/>
      <c r="I20" s="588"/>
    </row>
    <row r="21" spans="1:9" x14ac:dyDescent="0.2">
      <c r="A21" s="589"/>
      <c r="B21" s="746" t="s">
        <v>876</v>
      </c>
      <c r="C21" s="746"/>
      <c r="D21" s="746"/>
      <c r="E21" s="746"/>
      <c r="F21" s="746"/>
      <c r="G21" s="746"/>
      <c r="H21" s="596"/>
      <c r="I21" s="588"/>
    </row>
    <row r="22" spans="1:9" ht="15.75" customHeight="1" x14ac:dyDescent="0.2">
      <c r="A22" s="589"/>
      <c r="B22" s="746" t="s">
        <v>877</v>
      </c>
      <c r="C22" s="746"/>
      <c r="D22" s="746"/>
      <c r="E22" s="746"/>
      <c r="F22" s="746"/>
      <c r="G22" s="746"/>
      <c r="H22" s="597"/>
      <c r="I22" s="588"/>
    </row>
    <row r="23" spans="1:9" x14ac:dyDescent="0.2">
      <c r="A23" s="589"/>
      <c r="B23" s="746" t="s">
        <v>878</v>
      </c>
      <c r="C23" s="746"/>
      <c r="D23" s="746"/>
      <c r="E23" s="746"/>
      <c r="F23" s="746"/>
      <c r="G23" s="746"/>
      <c r="H23" s="589"/>
      <c r="I23" s="588"/>
    </row>
    <row r="24" spans="1:9" ht="15.75" x14ac:dyDescent="0.25">
      <c r="A24" s="589"/>
      <c r="B24" s="760"/>
      <c r="C24" s="761"/>
      <c r="D24" s="761"/>
      <c r="E24" s="761"/>
      <c r="F24" s="761"/>
      <c r="G24" s="761"/>
      <c r="H24" s="589"/>
      <c r="I24" s="588"/>
    </row>
    <row r="25" spans="1:9" ht="15.75" x14ac:dyDescent="0.25">
      <c r="A25" s="589"/>
      <c r="B25" s="760"/>
      <c r="C25" s="761"/>
      <c r="D25" s="761"/>
      <c r="E25" s="761"/>
      <c r="F25" s="761"/>
      <c r="G25" s="761"/>
      <c r="H25" s="589"/>
      <c r="I25" s="588"/>
    </row>
    <row r="26" spans="1:9" x14ac:dyDescent="0.2">
      <c r="A26" s="589"/>
      <c r="B26" s="767"/>
      <c r="C26" s="768"/>
      <c r="D26" s="769"/>
      <c r="E26" s="768"/>
      <c r="F26" s="589"/>
      <c r="G26" s="589"/>
      <c r="H26" s="589"/>
      <c r="I26" s="588"/>
    </row>
    <row r="27" spans="1:9" ht="15.75" thickBot="1" x14ac:dyDescent="0.25">
      <c r="A27" s="589"/>
      <c r="B27" s="589"/>
      <c r="C27" s="589"/>
      <c r="D27" s="589"/>
      <c r="E27" s="589"/>
      <c r="F27" s="589"/>
      <c r="G27" s="589"/>
      <c r="H27" s="589"/>
      <c r="I27" s="588"/>
    </row>
    <row r="28" spans="1:9" ht="15.75" customHeight="1" x14ac:dyDescent="0.25">
      <c r="A28" s="589"/>
      <c r="B28" s="542" t="s">
        <v>853</v>
      </c>
      <c r="C28" s="541"/>
      <c r="D28" s="541"/>
      <c r="E28" s="540"/>
      <c r="F28" s="540"/>
      <c r="G28" s="539"/>
      <c r="H28" s="589"/>
      <c r="I28" s="588"/>
    </row>
    <row r="29" spans="1:9" ht="15" customHeight="1" x14ac:dyDescent="0.2">
      <c r="A29" s="589"/>
      <c r="B29" s="538" t="s">
        <v>422</v>
      </c>
      <c r="C29" s="537"/>
      <c r="D29" s="536" t="s">
        <v>421</v>
      </c>
      <c r="E29" s="537"/>
      <c r="F29" s="536" t="s">
        <v>420</v>
      </c>
      <c r="G29" s="535"/>
      <c r="H29" s="589"/>
      <c r="I29" s="588"/>
    </row>
    <row r="30" spans="1:9" ht="17.25" customHeight="1" thickBot="1" x14ac:dyDescent="0.25">
      <c r="A30" s="589"/>
      <c r="B30" s="764" t="s">
        <v>950</v>
      </c>
      <c r="C30" s="765"/>
      <c r="D30" s="766">
        <v>585051156</v>
      </c>
      <c r="E30" s="765"/>
      <c r="F30" s="534"/>
      <c r="G30" s="533"/>
      <c r="H30" s="589"/>
      <c r="I30" s="588"/>
    </row>
    <row r="31" spans="1:9" ht="17.25" customHeight="1" thickBot="1" x14ac:dyDescent="0.25">
      <c r="A31" s="589"/>
      <c r="B31" s="589"/>
      <c r="C31" s="589"/>
      <c r="D31" s="589"/>
      <c r="E31" s="589"/>
      <c r="F31" s="589"/>
      <c r="G31" s="589"/>
      <c r="H31" s="589"/>
      <c r="I31" s="588"/>
    </row>
    <row r="32" spans="1:9" ht="14.25" customHeight="1" x14ac:dyDescent="0.25">
      <c r="A32" s="589"/>
      <c r="B32" s="542" t="s">
        <v>318</v>
      </c>
      <c r="C32" s="541"/>
      <c r="D32" s="540"/>
      <c r="E32" s="540"/>
      <c r="F32" s="540"/>
      <c r="G32" s="539"/>
      <c r="H32" s="589"/>
      <c r="I32" s="588"/>
    </row>
    <row r="33" spans="1:9" ht="15.75" customHeight="1" x14ac:dyDescent="0.2">
      <c r="A33" s="589"/>
      <c r="B33" s="538" t="s">
        <v>422</v>
      </c>
      <c r="C33" s="537"/>
      <c r="D33" s="536" t="s">
        <v>421</v>
      </c>
      <c r="E33" s="537"/>
      <c r="F33" s="536" t="s">
        <v>420</v>
      </c>
      <c r="G33" s="535"/>
      <c r="H33" s="589"/>
      <c r="I33" s="588"/>
    </row>
    <row r="34" spans="1:9" ht="17.25" customHeight="1" thickBot="1" x14ac:dyDescent="0.25">
      <c r="A34" s="589"/>
      <c r="B34" s="764" t="s">
        <v>951</v>
      </c>
      <c r="C34" s="765"/>
      <c r="D34" s="766">
        <v>585051156</v>
      </c>
      <c r="E34" s="765"/>
      <c r="F34" s="534"/>
      <c r="G34" s="533"/>
      <c r="H34" s="589"/>
      <c r="I34" s="588"/>
    </row>
    <row r="35" spans="1:9" ht="12.75" customHeight="1" x14ac:dyDescent="0.2">
      <c r="A35" s="589"/>
      <c r="B35" s="589"/>
      <c r="C35" s="589"/>
      <c r="D35" s="589"/>
      <c r="E35" s="589"/>
      <c r="F35" s="589"/>
      <c r="G35" s="589"/>
      <c r="H35" s="589"/>
      <c r="I35" s="588"/>
    </row>
    <row r="36" spans="1:9" hidden="1" x14ac:dyDescent="0.2">
      <c r="A36" s="589"/>
      <c r="B36" s="589"/>
      <c r="C36" s="589"/>
      <c r="D36" s="589"/>
      <c r="E36" s="589"/>
      <c r="F36" s="589"/>
      <c r="G36" s="589"/>
      <c r="H36" s="589"/>
      <c r="I36" s="588"/>
    </row>
    <row r="37" spans="1:9" x14ac:dyDescent="0.2">
      <c r="A37" s="589"/>
      <c r="B37" s="589"/>
      <c r="C37" s="589"/>
      <c r="D37" s="589"/>
      <c r="E37" s="589"/>
      <c r="F37" s="589"/>
      <c r="G37" s="589"/>
      <c r="H37" s="589"/>
      <c r="I37" s="588"/>
    </row>
    <row r="38" spans="1:9" ht="15.75" x14ac:dyDescent="0.25">
      <c r="A38" s="589"/>
      <c r="B38" s="589" t="s">
        <v>1</v>
      </c>
      <c r="C38" s="762">
        <v>45477</v>
      </c>
      <c r="D38" s="763"/>
      <c r="E38" s="763"/>
      <c r="F38" s="763"/>
      <c r="G38" s="592"/>
      <c r="H38" s="589"/>
      <c r="I38" s="588"/>
    </row>
    <row r="39" spans="1:9" ht="8.25" customHeight="1" x14ac:dyDescent="0.2">
      <c r="A39" s="589"/>
      <c r="B39" s="589" t="s">
        <v>419</v>
      </c>
      <c r="C39" s="589"/>
      <c r="D39" s="589"/>
      <c r="E39" s="589"/>
      <c r="F39" s="589"/>
      <c r="G39" s="589"/>
      <c r="H39" s="589"/>
      <c r="I39" s="588"/>
    </row>
    <row r="40" spans="1:9" x14ac:dyDescent="0.2">
      <c r="A40" s="589"/>
      <c r="B40" s="589"/>
      <c r="C40" s="589"/>
      <c r="D40" s="589"/>
      <c r="E40" s="589"/>
      <c r="F40" s="589"/>
      <c r="G40" s="589"/>
      <c r="H40" s="589"/>
      <c r="I40" s="588"/>
    </row>
    <row r="41" spans="1:9" x14ac:dyDescent="0.2">
      <c r="A41" s="532"/>
      <c r="B41" s="532"/>
      <c r="C41" s="532"/>
      <c r="D41" s="532"/>
      <c r="E41" s="532"/>
      <c r="F41" s="532"/>
      <c r="G41" s="532"/>
      <c r="H41" s="532"/>
    </row>
    <row r="42" spans="1:9" x14ac:dyDescent="0.2">
      <c r="A42" s="532"/>
      <c r="B42" s="532"/>
      <c r="C42" s="532"/>
      <c r="D42" s="532"/>
      <c r="E42" s="532"/>
      <c r="F42" s="532"/>
      <c r="G42" s="532"/>
      <c r="H42" s="532"/>
    </row>
  </sheetData>
  <sheetProtection algorithmName="SHA-512" hashValue="GqlHn4y3ch0b67d3oNB3XgZlzIcqYQpaVW20fmADhCUqoVYOHYUBj/+cIeqHWgpSR44drREr7Cu2Qqi9K/8EXA==" saltValue="GYmfIr2OS178lSPdVZhSBw==" spinCount="100000" sheet="1" formatCells="0" formatColumns="0" formatRows="0" selectLockedCells="1"/>
  <mergeCells count="27">
    <mergeCell ref="B24:G24"/>
    <mergeCell ref="D8:H8"/>
    <mergeCell ref="B9:C9"/>
    <mergeCell ref="D9:H9"/>
    <mergeCell ref="D10:H10"/>
    <mergeCell ref="B14:H17"/>
    <mergeCell ref="B19:G19"/>
    <mergeCell ref="B22:G22"/>
    <mergeCell ref="B23:G23"/>
    <mergeCell ref="B25:G25"/>
    <mergeCell ref="C38:F38"/>
    <mergeCell ref="B30:C30"/>
    <mergeCell ref="D30:E30"/>
    <mergeCell ref="B34:C34"/>
    <mergeCell ref="D34:E34"/>
    <mergeCell ref="B26:C26"/>
    <mergeCell ref="D26:E26"/>
    <mergeCell ref="A1:I1"/>
    <mergeCell ref="B11:H13"/>
    <mergeCell ref="B21:G21"/>
    <mergeCell ref="B8:C8"/>
    <mergeCell ref="G2:H2"/>
    <mergeCell ref="D5:H5"/>
    <mergeCell ref="B6:C6"/>
    <mergeCell ref="D6:H6"/>
    <mergeCell ref="B7:C7"/>
    <mergeCell ref="D7:H7"/>
  </mergeCells>
  <conditionalFormatting sqref="C38:F38">
    <cfRule type="cellIs" dxfId="3" priority="1" operator="notEqual">
      <formula>0</formula>
    </cfRule>
  </conditionalFormatting>
  <conditionalFormatting sqref="D9:H9">
    <cfRule type="cellIs" dxfId="2" priority="2" operator="greaterThan">
      <formula>0</formula>
    </cfRule>
  </conditionalFormatting>
  <pageMargins left="0.70866141732283472" right="0.70866141732283472" top="0.78740157480314965" bottom="0.78740157480314965" header="0.31496062992125984" footer="0.31496062992125984"/>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Základ!$A$4:$A$148</xm:f>
          </x14:formula1>
          <xm:sqref>D9:H9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List1">
    <tabColor theme="3" tint="0.39997558519241921"/>
    <pageSetUpPr fitToPage="1"/>
  </sheetPr>
  <dimension ref="B1:CJ601"/>
  <sheetViews>
    <sheetView showGridLines="0" zoomScaleNormal="100" zoomScaleSheetLayoutView="90" workbookViewId="0">
      <pane xSplit="6" ySplit="9" topLeftCell="G205" activePane="bottomRight" state="frozen"/>
      <selection activeCell="B139" sqref="B139:C139"/>
      <selection pane="topRight" activeCell="B139" sqref="B139:C139"/>
      <selection pane="bottomLeft" activeCell="B139" sqref="B139:C139"/>
      <selection pane="bottomRight" activeCell="Y214" sqref="Y214"/>
    </sheetView>
  </sheetViews>
  <sheetFormatPr defaultRowHeight="15" x14ac:dyDescent="0.25"/>
  <cols>
    <col min="1" max="1" width="1.5703125" customWidth="1"/>
    <col min="2" max="2" width="8" customWidth="1"/>
    <col min="3" max="3" width="49.140625" customWidth="1"/>
    <col min="4" max="4" width="7.7109375" customWidth="1"/>
    <col min="5" max="5" width="8.42578125" style="2" customWidth="1"/>
    <col min="6" max="6" width="12.7109375" customWidth="1"/>
    <col min="7" max="7" width="11.7109375" customWidth="1"/>
    <col min="8" max="8" width="10.7109375" customWidth="1"/>
    <col min="9" max="14" width="10.7109375" hidden="1" customWidth="1"/>
    <col min="15" max="15" width="11.5703125" customWidth="1"/>
    <col min="16" max="16" width="10.7109375" customWidth="1"/>
    <col min="17" max="21" width="10.7109375" hidden="1" customWidth="1"/>
    <col min="22" max="22" width="10.28515625" hidden="1" customWidth="1"/>
    <col min="23" max="23" width="6.42578125" hidden="1" customWidth="1"/>
    <col min="24" max="24" width="13" customWidth="1"/>
    <col min="25" max="26" width="10.7109375" customWidth="1"/>
    <col min="27" max="27" width="9.140625" style="16" customWidth="1"/>
    <col min="28" max="88" width="9.140625" style="16"/>
  </cols>
  <sheetData>
    <row r="1" spans="2:88" s="12" customFormat="1" ht="21" customHeight="1" x14ac:dyDescent="0.3">
      <c r="B1" s="406" t="s">
        <v>355</v>
      </c>
      <c r="C1" s="407"/>
      <c r="D1" s="408"/>
      <c r="E1" s="409"/>
      <c r="F1" s="408"/>
      <c r="G1" s="408"/>
      <c r="H1" s="410"/>
      <c r="I1" s="410"/>
      <c r="J1" s="410"/>
      <c r="K1" s="410"/>
      <c r="L1" s="410"/>
      <c r="M1" s="410"/>
      <c r="N1" s="410"/>
      <c r="O1" s="408"/>
      <c r="P1" s="410"/>
      <c r="Q1" s="410"/>
      <c r="R1" s="410"/>
      <c r="S1" s="410"/>
      <c r="T1" s="410"/>
      <c r="U1" s="410"/>
      <c r="V1" s="410"/>
      <c r="W1" s="408"/>
      <c r="X1" s="408"/>
      <c r="Y1" s="420"/>
      <c r="Z1" s="410"/>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row>
    <row r="2" spans="2:88" ht="21" customHeight="1" thickBot="1" x14ac:dyDescent="0.4">
      <c r="B2" s="61" t="s">
        <v>908</v>
      </c>
      <c r="C2" s="12"/>
      <c r="D2" s="12"/>
      <c r="E2" s="13"/>
      <c r="F2" s="12"/>
      <c r="G2" s="12"/>
      <c r="H2" s="12"/>
      <c r="I2" s="12"/>
      <c r="J2" s="12"/>
      <c r="K2" s="12"/>
      <c r="L2" s="12"/>
      <c r="M2" s="12"/>
      <c r="N2" s="12"/>
      <c r="O2" s="12"/>
      <c r="P2" s="12"/>
      <c r="Q2" s="12"/>
      <c r="R2" s="12"/>
      <c r="S2" s="12"/>
      <c r="T2" s="12"/>
      <c r="U2" s="795" t="s">
        <v>319</v>
      </c>
      <c r="V2" s="795"/>
      <c r="W2" s="795"/>
      <c r="X2" s="795"/>
      <c r="Y2" s="12"/>
      <c r="Z2" s="12"/>
    </row>
    <row r="3" spans="2:88" ht="27.75" customHeight="1" thickTop="1" x14ac:dyDescent="0.4">
      <c r="B3" s="826" t="s">
        <v>356</v>
      </c>
      <c r="C3" s="827"/>
      <c r="D3" s="828"/>
      <c r="E3" s="828"/>
      <c r="F3" s="828"/>
      <c r="G3" s="119"/>
      <c r="H3" s="119"/>
      <c r="I3" s="119"/>
      <c r="J3" s="119"/>
      <c r="K3" s="119"/>
      <c r="L3" s="119"/>
      <c r="M3" s="119"/>
      <c r="N3" s="119"/>
      <c r="O3" s="119"/>
      <c r="P3" s="119"/>
      <c r="Q3" s="119"/>
      <c r="R3" s="119"/>
      <c r="S3" s="119"/>
      <c r="T3" s="119"/>
      <c r="U3" s="301" t="s">
        <v>222</v>
      </c>
      <c r="V3" s="798">
        <f>IF('Úvodní list'!D9=0," ",'Úvodní list'!D9)</f>
        <v>1352</v>
      </c>
      <c r="W3" s="798"/>
      <c r="X3" s="798"/>
      <c r="Y3" s="119"/>
      <c r="Z3" s="302"/>
    </row>
    <row r="4" spans="2:88" ht="36" customHeight="1" x14ac:dyDescent="0.25">
      <c r="B4" s="303" t="s">
        <v>384</v>
      </c>
      <c r="C4" s="304"/>
      <c r="D4" s="304"/>
      <c r="E4" s="799" t="str">
        <f>IF('Úvodní list'!D6="BUDE VYGENEROVÁNO","",'Úvodní list'!D6)</f>
        <v>Dům dětí a mládeže Vila Tereza, Uničov</v>
      </c>
      <c r="F4" s="799"/>
      <c r="G4" s="799"/>
      <c r="H4" s="799"/>
      <c r="I4" s="799"/>
      <c r="J4" s="799"/>
      <c r="K4" s="799"/>
      <c r="L4" s="799"/>
      <c r="M4" s="799"/>
      <c r="N4" s="799"/>
      <c r="O4" s="799"/>
      <c r="P4" s="799"/>
      <c r="Q4" s="799"/>
      <c r="R4" s="799"/>
      <c r="S4" s="799"/>
      <c r="T4" s="799"/>
      <c r="U4" s="799"/>
      <c r="V4" s="799"/>
      <c r="W4" s="799"/>
      <c r="X4" s="799"/>
      <c r="Y4" s="14"/>
      <c r="Z4" s="305"/>
    </row>
    <row r="5" spans="2:88" ht="36" customHeight="1" thickBot="1" x14ac:dyDescent="0.3">
      <c r="B5" s="788" t="str">
        <f>'Úvodní list'!B11</f>
        <v xml:space="preserve">Pozn. :   </v>
      </c>
      <c r="C5" s="789"/>
      <c r="D5" s="789"/>
      <c r="E5" s="789"/>
      <c r="F5" s="789"/>
      <c r="G5" s="245"/>
      <c r="H5" s="245"/>
      <c r="I5" s="245"/>
      <c r="J5" s="245"/>
      <c r="K5" s="245"/>
      <c r="L5" s="245"/>
      <c r="M5" s="245"/>
      <c r="N5" s="245"/>
      <c r="O5" s="245"/>
      <c r="P5" s="245"/>
      <c r="Q5" s="245"/>
      <c r="R5" s="245"/>
      <c r="S5" s="245"/>
      <c r="T5" s="245"/>
      <c r="U5" s="245"/>
      <c r="V5" s="245"/>
      <c r="W5" s="245"/>
      <c r="X5" s="245"/>
      <c r="Y5" s="307"/>
      <c r="Z5" s="308"/>
    </row>
    <row r="6" spans="2:88" ht="27.95" customHeight="1" thickTop="1" thickBot="1" x14ac:dyDescent="0.3">
      <c r="B6" s="800" t="s">
        <v>373</v>
      </c>
      <c r="C6" s="801"/>
      <c r="D6" s="801"/>
      <c r="E6" s="801"/>
      <c r="F6" s="802"/>
      <c r="G6" s="309"/>
      <c r="H6" s="309"/>
      <c r="I6" s="309"/>
      <c r="J6" s="309"/>
      <c r="K6" s="309"/>
      <c r="L6" s="309"/>
      <c r="M6" s="309"/>
      <c r="N6" s="309"/>
      <c r="O6" s="311" t="s">
        <v>308</v>
      </c>
      <c r="P6" s="311"/>
      <c r="Q6" s="791" t="str">
        <f>IF(O247=(ROUND(O247,-3)),"","POZOR ÚDAJE NÁVRHU ROZPOČTU 2025 je třeba  zaokrouh. na tis. Kč")</f>
        <v/>
      </c>
      <c r="R6" s="791"/>
      <c r="S6" s="791"/>
      <c r="T6" s="791"/>
      <c r="U6" s="791"/>
      <c r="V6" s="791"/>
      <c r="W6" s="791"/>
      <c r="X6" s="792"/>
      <c r="Y6" s="793" t="s">
        <v>386</v>
      </c>
      <c r="Z6" s="794"/>
    </row>
    <row r="7" spans="2:88" ht="18.75" thickTop="1" x14ac:dyDescent="0.25">
      <c r="B7" s="803"/>
      <c r="C7" s="804"/>
      <c r="D7" s="804"/>
      <c r="E7" s="804"/>
      <c r="F7" s="804"/>
      <c r="G7" s="314">
        <v>2024</v>
      </c>
      <c r="H7" s="807" t="s">
        <v>224</v>
      </c>
      <c r="I7" s="808"/>
      <c r="J7" s="808"/>
      <c r="K7" s="808"/>
      <c r="L7" s="808"/>
      <c r="M7" s="808"/>
      <c r="N7" s="808"/>
      <c r="O7" s="316">
        <v>2025</v>
      </c>
      <c r="P7" s="807" t="s">
        <v>224</v>
      </c>
      <c r="Q7" s="808"/>
      <c r="R7" s="808"/>
      <c r="S7" s="808"/>
      <c r="T7" s="808"/>
      <c r="U7" s="808"/>
      <c r="V7" s="808"/>
      <c r="W7" s="315"/>
      <c r="X7" s="809" t="s">
        <v>934</v>
      </c>
      <c r="Y7" s="313">
        <v>2026</v>
      </c>
      <c r="Z7" s="317">
        <v>2027</v>
      </c>
    </row>
    <row r="8" spans="2:88" ht="55.5" customHeight="1" x14ac:dyDescent="0.25">
      <c r="B8" s="805"/>
      <c r="C8" s="806"/>
      <c r="D8" s="806"/>
      <c r="E8" s="806"/>
      <c r="F8" s="806"/>
      <c r="G8" s="736" t="s">
        <v>913</v>
      </c>
      <c r="H8" s="737" t="s">
        <v>945</v>
      </c>
      <c r="I8" s="318" t="s">
        <v>946</v>
      </c>
      <c r="J8" s="319" t="s">
        <v>946</v>
      </c>
      <c r="K8" s="319" t="s">
        <v>946</v>
      </c>
      <c r="L8" s="319" t="s">
        <v>946</v>
      </c>
      <c r="M8" s="319" t="s">
        <v>946</v>
      </c>
      <c r="N8" s="319" t="s">
        <v>946</v>
      </c>
      <c r="O8" s="402" t="s">
        <v>909</v>
      </c>
      <c r="P8" s="403" t="s">
        <v>945</v>
      </c>
      <c r="Q8" s="404"/>
      <c r="R8" s="404"/>
      <c r="S8" s="404"/>
      <c r="T8" s="404"/>
      <c r="U8" s="404"/>
      <c r="V8" s="422"/>
      <c r="W8" s="320" t="s">
        <v>374</v>
      </c>
      <c r="X8" s="810"/>
      <c r="Y8" s="321" t="s">
        <v>874</v>
      </c>
      <c r="Z8" s="322" t="s">
        <v>906</v>
      </c>
    </row>
    <row r="9" spans="2:88" ht="22.5" customHeight="1" thickBot="1" x14ac:dyDescent="0.3">
      <c r="B9" s="812" t="s">
        <v>2</v>
      </c>
      <c r="C9" s="813"/>
      <c r="D9" s="130" t="s">
        <v>336</v>
      </c>
      <c r="E9" s="131" t="s">
        <v>32</v>
      </c>
      <c r="F9" s="132" t="s">
        <v>33</v>
      </c>
      <c r="G9" s="344" t="s">
        <v>223</v>
      </c>
      <c r="H9" s="326" t="s">
        <v>947</v>
      </c>
      <c r="I9" s="324" t="s">
        <v>946</v>
      </c>
      <c r="J9" s="324" t="s">
        <v>946</v>
      </c>
      <c r="K9" s="324" t="s">
        <v>946</v>
      </c>
      <c r="L9" s="324" t="s">
        <v>946</v>
      </c>
      <c r="M9" s="324" t="s">
        <v>946</v>
      </c>
      <c r="N9" s="324" t="s">
        <v>946</v>
      </c>
      <c r="O9" s="327" t="s">
        <v>223</v>
      </c>
      <c r="P9" s="324" t="s">
        <v>947</v>
      </c>
      <c r="Q9" s="324"/>
      <c r="R9" s="324"/>
      <c r="S9" s="324"/>
      <c r="T9" s="324"/>
      <c r="U9" s="324"/>
      <c r="V9" s="417"/>
      <c r="W9" s="325"/>
      <c r="X9" s="811"/>
      <c r="Y9" s="875" t="str">
        <f>IF((Y247+Z247)=(ROUND((Y247+Z247),-3)),"(v Kč zaokrouhl. na tis. Kč)","POZOR ÚDAJE NÁVRHU SV  je třeba  zaokrouh. na tis. Kč")</f>
        <v>(v Kč zaokrouhl. na tis. Kč)</v>
      </c>
      <c r="Z9" s="876"/>
    </row>
    <row r="10" spans="2:88" ht="15.75" x14ac:dyDescent="0.25">
      <c r="B10" s="814" t="s">
        <v>3</v>
      </c>
      <c r="C10" s="815"/>
      <c r="D10" s="443"/>
      <c r="E10" s="444"/>
      <c r="F10" s="445"/>
      <c r="G10" s="446">
        <f>G11+G147+G151+G153</f>
        <v>10456000</v>
      </c>
      <c r="H10" s="447">
        <f>SUM(H11,H147,H151,H153)</f>
        <v>10456000</v>
      </c>
      <c r="I10" s="447">
        <f t="shared" ref="I10:N10" si="0">SUM(I11,I147,I151,I153)</f>
        <v>0</v>
      </c>
      <c r="J10" s="447">
        <f t="shared" si="0"/>
        <v>0</v>
      </c>
      <c r="K10" s="447">
        <f t="shared" si="0"/>
        <v>0</v>
      </c>
      <c r="L10" s="447">
        <f t="shared" si="0"/>
        <v>0</v>
      </c>
      <c r="M10" s="447">
        <f t="shared" si="0"/>
        <v>0</v>
      </c>
      <c r="N10" s="447">
        <f t="shared" si="0"/>
        <v>0</v>
      </c>
      <c r="O10" s="449">
        <f t="shared" ref="O10:T10" si="1">O11+O147+O151+O153</f>
        <v>9769000</v>
      </c>
      <c r="P10" s="448">
        <f t="shared" si="1"/>
        <v>9769000</v>
      </c>
      <c r="Q10" s="448">
        <f t="shared" si="1"/>
        <v>0</v>
      </c>
      <c r="R10" s="448">
        <f t="shared" si="1"/>
        <v>0</v>
      </c>
      <c r="S10" s="448">
        <f t="shared" si="1"/>
        <v>0</v>
      </c>
      <c r="T10" s="448">
        <f t="shared" si="1"/>
        <v>0</v>
      </c>
      <c r="U10" s="448">
        <f>U11+U147+U151+U153</f>
        <v>0</v>
      </c>
      <c r="V10" s="448">
        <f>V11+V147+V151+V153</f>
        <v>0</v>
      </c>
      <c r="W10" s="450"/>
      <c r="X10" s="451">
        <f t="shared" ref="X10:X55" si="2">O10-G10</f>
        <v>-687000</v>
      </c>
      <c r="Y10" s="633">
        <f t="shared" ref="Y10:Z10" si="3">Y11+Y147+Y151+Y153</f>
        <v>9571000</v>
      </c>
      <c r="Z10" s="634">
        <f t="shared" si="3"/>
        <v>9951000</v>
      </c>
    </row>
    <row r="11" spans="2:88" ht="15.75" customHeight="1" x14ac:dyDescent="0.25">
      <c r="B11" s="816" t="s">
        <v>4</v>
      </c>
      <c r="C11" s="817"/>
      <c r="D11" s="452"/>
      <c r="E11" s="453"/>
      <c r="F11" s="454"/>
      <c r="G11" s="455">
        <f>G12+G34+G40+G41+G42+G46+G47+G53+G61+G65+G66+G67+G99+G105+G109+G112+G119+G122+G123+G128+G129+G130+G133+G138+G139+G140+G141</f>
        <v>10456000</v>
      </c>
      <c r="H11" s="456">
        <f>SUM(H12,H34,H40,H41,H42,H46,H47,H53,H61,H65,H66,H67,H99,H105,H109,H112,H119,H122,H123,H128,H129,H130,H133,H138,H139,H140,H141)</f>
        <v>10456000</v>
      </c>
      <c r="I11" s="456">
        <f t="shared" ref="I11:N11" si="4">SUM(I12,I34,I40,I41,I42,I46,I47,I53,I61,I65,I66,I67,I99,I105,I109,I112,I119,I122,I123,I128,I129,I130,I133,I138,I139,I140,I141)</f>
        <v>0</v>
      </c>
      <c r="J11" s="456">
        <f t="shared" si="4"/>
        <v>0</v>
      </c>
      <c r="K11" s="456">
        <f t="shared" si="4"/>
        <v>0</v>
      </c>
      <c r="L11" s="456">
        <f t="shared" si="4"/>
        <v>0</v>
      </c>
      <c r="M11" s="456">
        <f t="shared" si="4"/>
        <v>0</v>
      </c>
      <c r="N11" s="456">
        <f t="shared" si="4"/>
        <v>0</v>
      </c>
      <c r="O11" s="457">
        <f t="shared" ref="O11:U11" si="5">O12+O34+O40+O41+O42+O46+O47+O53+O61+O65+O66+O67+O99+O105+O109+O112+O119+O122+O123+O128+O129+O130+O133+O138+O139+O140+O141</f>
        <v>9769000</v>
      </c>
      <c r="P11" s="458">
        <f t="shared" si="5"/>
        <v>9769000</v>
      </c>
      <c r="Q11" s="458">
        <f t="shared" si="5"/>
        <v>0</v>
      </c>
      <c r="R11" s="458">
        <f t="shared" si="5"/>
        <v>0</v>
      </c>
      <c r="S11" s="458">
        <f t="shared" si="5"/>
        <v>0</v>
      </c>
      <c r="T11" s="458">
        <f t="shared" si="5"/>
        <v>0</v>
      </c>
      <c r="U11" s="458">
        <f t="shared" si="5"/>
        <v>0</v>
      </c>
      <c r="V11" s="458">
        <f t="shared" ref="V11" si="6">V12+V34+V40+V41+V42+V46+V47+V53+V61+V65+V66+V67+V99+V105+V109+V112+V119+V122+V123+V128+V129+V130+V133+V138+V139+V140+V141</f>
        <v>0</v>
      </c>
      <c r="W11" s="459"/>
      <c r="X11" s="460">
        <f t="shared" si="2"/>
        <v>-687000</v>
      </c>
      <c r="Y11" s="635">
        <f>Y12+Y34+Y40+Y41+Y42+Y46+Y47+Y53+Y61+Y65+Y66+Y67+Y99+Y105+Y109+Y112+Y119+Y122+Y123+Y128+Y129+Y130+Y133+Y138+Y139+Y140+Y141</f>
        <v>9571000</v>
      </c>
      <c r="Z11" s="636">
        <f t="shared" ref="Z11" si="7">Z12+Z34+Z40+Z41+Z42+Z46+Z47+Z53+Z61+Z65+Z66+Z67+Z99+Z105+Z109+Z112+Z119+Z122+Z123+Z128+Z129+Z130+Z133+Z138+Z139+Z140+Z141</f>
        <v>9951000</v>
      </c>
    </row>
    <row r="12" spans="2:88" ht="15" customHeight="1" x14ac:dyDescent="0.25">
      <c r="B12" s="818" t="s">
        <v>205</v>
      </c>
      <c r="C12" s="819"/>
      <c r="D12" s="136"/>
      <c r="E12" s="137">
        <v>501</v>
      </c>
      <c r="F12" s="138"/>
      <c r="G12" s="436">
        <f>SUM(G13:G33)</f>
        <v>503000</v>
      </c>
      <c r="H12" s="338">
        <f t="shared" ref="H12:N12" si="8">SUM(H13:H33)</f>
        <v>503000</v>
      </c>
      <c r="I12" s="461">
        <f t="shared" si="8"/>
        <v>0</v>
      </c>
      <c r="J12" s="461">
        <f t="shared" si="8"/>
        <v>0</v>
      </c>
      <c r="K12" s="461">
        <f t="shared" si="8"/>
        <v>0</v>
      </c>
      <c r="L12" s="461">
        <f t="shared" si="8"/>
        <v>0</v>
      </c>
      <c r="M12" s="461">
        <f t="shared" si="8"/>
        <v>0</v>
      </c>
      <c r="N12" s="461">
        <f t="shared" si="8"/>
        <v>0</v>
      </c>
      <c r="O12" s="429">
        <f>SUM(O13:O33)</f>
        <v>535000</v>
      </c>
      <c r="P12" s="462">
        <f t="shared" ref="P12:U12" si="9">SUM(P13:P33)</f>
        <v>535000</v>
      </c>
      <c r="Q12" s="462">
        <f t="shared" si="9"/>
        <v>0</v>
      </c>
      <c r="R12" s="462">
        <f t="shared" si="9"/>
        <v>0</v>
      </c>
      <c r="S12" s="462">
        <f t="shared" si="9"/>
        <v>0</v>
      </c>
      <c r="T12" s="462">
        <f t="shared" si="9"/>
        <v>0</v>
      </c>
      <c r="U12" s="462">
        <f t="shared" si="9"/>
        <v>0</v>
      </c>
      <c r="V12" s="462">
        <f t="shared" ref="V12" si="10">SUM(V13:V33)</f>
        <v>0</v>
      </c>
      <c r="W12" s="464"/>
      <c r="X12" s="166">
        <f t="shared" si="2"/>
        <v>32000</v>
      </c>
      <c r="Y12" s="462">
        <f t="shared" ref="Y12:Z12" si="11">SUM(Y13:Y33)</f>
        <v>560000</v>
      </c>
      <c r="Z12" s="465">
        <f t="shared" si="11"/>
        <v>585000</v>
      </c>
    </row>
    <row r="13" spans="2:88" ht="15" customHeight="1" x14ac:dyDescent="0.25">
      <c r="B13" s="820" t="s">
        <v>5</v>
      </c>
      <c r="C13" s="150" t="s">
        <v>35</v>
      </c>
      <c r="D13" s="151"/>
      <c r="E13" s="823" t="s">
        <v>34</v>
      </c>
      <c r="F13" s="138" t="s">
        <v>55</v>
      </c>
      <c r="G13" s="437">
        <f>SUM(H13:N13)</f>
        <v>120000</v>
      </c>
      <c r="H13" s="336">
        <v>120000</v>
      </c>
      <c r="I13" s="334" t="s">
        <v>946</v>
      </c>
      <c r="J13" s="334" t="s">
        <v>946</v>
      </c>
      <c r="K13" s="334" t="s">
        <v>946</v>
      </c>
      <c r="L13" s="334" t="s">
        <v>946</v>
      </c>
      <c r="M13" s="334" t="s">
        <v>946</v>
      </c>
      <c r="N13" s="334" t="s">
        <v>946</v>
      </c>
      <c r="O13" s="430">
        <f>SUM(P13:V13)</f>
        <v>125000</v>
      </c>
      <c r="P13" s="24">
        <v>125000</v>
      </c>
      <c r="Q13" s="24"/>
      <c r="R13" s="24"/>
      <c r="S13" s="24"/>
      <c r="T13" s="24"/>
      <c r="U13" s="24"/>
      <c r="V13" s="24"/>
      <c r="W13" s="26"/>
      <c r="X13" s="164">
        <f t="shared" si="2"/>
        <v>5000</v>
      </c>
      <c r="Y13" s="24">
        <v>135000</v>
      </c>
      <c r="Z13" s="64">
        <v>145000</v>
      </c>
    </row>
    <row r="14" spans="2:88" x14ac:dyDescent="0.25">
      <c r="B14" s="821"/>
      <c r="C14" s="150" t="s">
        <v>36</v>
      </c>
      <c r="D14" s="150"/>
      <c r="E14" s="824"/>
      <c r="F14" s="138" t="s">
        <v>57</v>
      </c>
      <c r="G14" s="437">
        <f t="shared" ref="G14:G32" si="12">SUM(H14:N14)</f>
        <v>0</v>
      </c>
      <c r="H14" s="336">
        <v>0</v>
      </c>
      <c r="I14" s="334" t="s">
        <v>946</v>
      </c>
      <c r="J14" s="334" t="s">
        <v>946</v>
      </c>
      <c r="K14" s="334" t="s">
        <v>946</v>
      </c>
      <c r="L14" s="334" t="s">
        <v>946</v>
      </c>
      <c r="M14" s="334" t="s">
        <v>946</v>
      </c>
      <c r="N14" s="334" t="s">
        <v>946</v>
      </c>
      <c r="O14" s="430">
        <f t="shared" ref="O14:O33" si="13">SUM(P14:V14)</f>
        <v>0</v>
      </c>
      <c r="P14" s="24">
        <v>0</v>
      </c>
      <c r="Q14" s="24"/>
      <c r="R14" s="24"/>
      <c r="S14" s="24"/>
      <c r="T14" s="24"/>
      <c r="U14" s="24"/>
      <c r="V14" s="24"/>
      <c r="W14" s="26"/>
      <c r="X14" s="164">
        <f t="shared" si="2"/>
        <v>0</v>
      </c>
      <c r="Y14" s="24">
        <v>0</v>
      </c>
      <c r="Z14" s="64">
        <v>0</v>
      </c>
    </row>
    <row r="15" spans="2:88" x14ac:dyDescent="0.25">
      <c r="B15" s="821"/>
      <c r="C15" s="150" t="s">
        <v>37</v>
      </c>
      <c r="D15" s="150"/>
      <c r="E15" s="824"/>
      <c r="F15" s="138" t="s">
        <v>59</v>
      </c>
      <c r="G15" s="437">
        <f t="shared" si="12"/>
        <v>0</v>
      </c>
      <c r="H15" s="336">
        <v>0</v>
      </c>
      <c r="I15" s="334" t="s">
        <v>946</v>
      </c>
      <c r="J15" s="334" t="s">
        <v>946</v>
      </c>
      <c r="K15" s="334" t="s">
        <v>946</v>
      </c>
      <c r="L15" s="334" t="s">
        <v>946</v>
      </c>
      <c r="M15" s="334" t="s">
        <v>946</v>
      </c>
      <c r="N15" s="334" t="s">
        <v>946</v>
      </c>
      <c r="O15" s="430">
        <f t="shared" si="13"/>
        <v>0</v>
      </c>
      <c r="P15" s="24">
        <v>0</v>
      </c>
      <c r="Q15" s="24"/>
      <c r="R15" s="24"/>
      <c r="S15" s="24"/>
      <c r="T15" s="24"/>
      <c r="U15" s="24"/>
      <c r="V15" s="24"/>
      <c r="W15" s="26"/>
      <c r="X15" s="164">
        <f t="shared" si="2"/>
        <v>0</v>
      </c>
      <c r="Y15" s="24">
        <v>0</v>
      </c>
      <c r="Z15" s="64">
        <v>0</v>
      </c>
    </row>
    <row r="16" spans="2:88" ht="38.25" x14ac:dyDescent="0.25">
      <c r="B16" s="821"/>
      <c r="C16" s="150" t="s">
        <v>38</v>
      </c>
      <c r="D16" s="150"/>
      <c r="E16" s="824"/>
      <c r="F16" s="138" t="s">
        <v>61</v>
      </c>
      <c r="G16" s="437">
        <f t="shared" si="12"/>
        <v>0</v>
      </c>
      <c r="H16" s="336">
        <v>0</v>
      </c>
      <c r="I16" s="334" t="s">
        <v>946</v>
      </c>
      <c r="J16" s="334" t="s">
        <v>946</v>
      </c>
      <c r="K16" s="334" t="s">
        <v>946</v>
      </c>
      <c r="L16" s="334" t="s">
        <v>946</v>
      </c>
      <c r="M16" s="334" t="s">
        <v>946</v>
      </c>
      <c r="N16" s="334" t="s">
        <v>946</v>
      </c>
      <c r="O16" s="430">
        <f t="shared" si="13"/>
        <v>0</v>
      </c>
      <c r="P16" s="24">
        <v>0</v>
      </c>
      <c r="Q16" s="24"/>
      <c r="R16" s="24"/>
      <c r="S16" s="24"/>
      <c r="T16" s="24"/>
      <c r="U16" s="24"/>
      <c r="V16" s="24"/>
      <c r="W16" s="26"/>
      <c r="X16" s="164">
        <f t="shared" si="2"/>
        <v>0</v>
      </c>
      <c r="Y16" s="24">
        <v>0</v>
      </c>
      <c r="Z16" s="64">
        <v>0</v>
      </c>
    </row>
    <row r="17" spans="2:26" x14ac:dyDescent="0.25">
      <c r="B17" s="821"/>
      <c r="C17" s="150" t="s">
        <v>39</v>
      </c>
      <c r="D17" s="150"/>
      <c r="E17" s="824"/>
      <c r="F17" s="138" t="s">
        <v>63</v>
      </c>
      <c r="G17" s="437">
        <f t="shared" si="12"/>
        <v>3000</v>
      </c>
      <c r="H17" s="336">
        <v>3000</v>
      </c>
      <c r="I17" s="334" t="s">
        <v>946</v>
      </c>
      <c r="J17" s="334" t="s">
        <v>946</v>
      </c>
      <c r="K17" s="334" t="s">
        <v>946</v>
      </c>
      <c r="L17" s="334" t="s">
        <v>946</v>
      </c>
      <c r="M17" s="334" t="s">
        <v>946</v>
      </c>
      <c r="N17" s="334" t="s">
        <v>946</v>
      </c>
      <c r="O17" s="430">
        <f t="shared" si="13"/>
        <v>3000</v>
      </c>
      <c r="P17" s="24">
        <v>3000</v>
      </c>
      <c r="Q17" s="24"/>
      <c r="R17" s="24"/>
      <c r="S17" s="24"/>
      <c r="T17" s="24"/>
      <c r="U17" s="24"/>
      <c r="V17" s="24"/>
      <c r="W17" s="26"/>
      <c r="X17" s="164">
        <f t="shared" si="2"/>
        <v>0</v>
      </c>
      <c r="Y17" s="24">
        <v>3000</v>
      </c>
      <c r="Z17" s="64">
        <v>3000</v>
      </c>
    </row>
    <row r="18" spans="2:26" x14ac:dyDescent="0.25">
      <c r="B18" s="821"/>
      <c r="C18" s="150" t="s">
        <v>40</v>
      </c>
      <c r="D18" s="150"/>
      <c r="E18" s="824"/>
      <c r="F18" s="138" t="s">
        <v>65</v>
      </c>
      <c r="G18" s="437">
        <f t="shared" si="12"/>
        <v>0</v>
      </c>
      <c r="H18" s="336">
        <v>0</v>
      </c>
      <c r="I18" s="334" t="s">
        <v>946</v>
      </c>
      <c r="J18" s="334" t="s">
        <v>946</v>
      </c>
      <c r="K18" s="334" t="s">
        <v>946</v>
      </c>
      <c r="L18" s="334" t="s">
        <v>946</v>
      </c>
      <c r="M18" s="334" t="s">
        <v>946</v>
      </c>
      <c r="N18" s="334" t="s">
        <v>946</v>
      </c>
      <c r="O18" s="430">
        <f t="shared" si="13"/>
        <v>0</v>
      </c>
      <c r="P18" s="24">
        <v>0</v>
      </c>
      <c r="Q18" s="24"/>
      <c r="R18" s="24"/>
      <c r="S18" s="24"/>
      <c r="T18" s="24"/>
      <c r="U18" s="24"/>
      <c r="V18" s="24"/>
      <c r="W18" s="26"/>
      <c r="X18" s="164">
        <f t="shared" si="2"/>
        <v>0</v>
      </c>
      <c r="Y18" s="24">
        <v>0</v>
      </c>
      <c r="Z18" s="64">
        <v>0</v>
      </c>
    </row>
    <row r="19" spans="2:26" ht="25.5" x14ac:dyDescent="0.25">
      <c r="B19" s="821"/>
      <c r="C19" s="150" t="s">
        <v>41</v>
      </c>
      <c r="D19" s="150"/>
      <c r="E19" s="824"/>
      <c r="F19" s="138" t="s">
        <v>67</v>
      </c>
      <c r="G19" s="437">
        <f t="shared" si="12"/>
        <v>0</v>
      </c>
      <c r="H19" s="336">
        <v>0</v>
      </c>
      <c r="I19" s="334" t="s">
        <v>946</v>
      </c>
      <c r="J19" s="334" t="s">
        <v>946</v>
      </c>
      <c r="K19" s="334" t="s">
        <v>946</v>
      </c>
      <c r="L19" s="334" t="s">
        <v>946</v>
      </c>
      <c r="M19" s="334" t="s">
        <v>946</v>
      </c>
      <c r="N19" s="334" t="s">
        <v>946</v>
      </c>
      <c r="O19" s="430">
        <f t="shared" si="13"/>
        <v>0</v>
      </c>
      <c r="P19" s="24">
        <v>0</v>
      </c>
      <c r="Q19" s="24"/>
      <c r="R19" s="24"/>
      <c r="S19" s="24"/>
      <c r="T19" s="24"/>
      <c r="U19" s="24"/>
      <c r="V19" s="24"/>
      <c r="W19" s="26"/>
      <c r="X19" s="164">
        <f t="shared" si="2"/>
        <v>0</v>
      </c>
      <c r="Y19" s="24">
        <v>0</v>
      </c>
      <c r="Z19" s="64">
        <v>0</v>
      </c>
    </row>
    <row r="20" spans="2:26" ht="25.5" x14ac:dyDescent="0.25">
      <c r="B20" s="821"/>
      <c r="C20" s="150" t="s">
        <v>42</v>
      </c>
      <c r="D20" s="150"/>
      <c r="E20" s="824"/>
      <c r="F20" s="138" t="s">
        <v>69</v>
      </c>
      <c r="G20" s="437">
        <f t="shared" si="12"/>
        <v>30000</v>
      </c>
      <c r="H20" s="336">
        <v>30000</v>
      </c>
      <c r="I20" s="334" t="s">
        <v>946</v>
      </c>
      <c r="J20" s="334" t="s">
        <v>946</v>
      </c>
      <c r="K20" s="334" t="s">
        <v>946</v>
      </c>
      <c r="L20" s="334" t="s">
        <v>946</v>
      </c>
      <c r="M20" s="334" t="s">
        <v>946</v>
      </c>
      <c r="N20" s="334" t="s">
        <v>946</v>
      </c>
      <c r="O20" s="430">
        <f t="shared" si="13"/>
        <v>30000</v>
      </c>
      <c r="P20" s="24">
        <v>30000</v>
      </c>
      <c r="Q20" s="24"/>
      <c r="R20" s="24"/>
      <c r="S20" s="24"/>
      <c r="T20" s="24"/>
      <c r="U20" s="24"/>
      <c r="V20" s="24"/>
      <c r="W20" s="26"/>
      <c r="X20" s="164">
        <f t="shared" si="2"/>
        <v>0</v>
      </c>
      <c r="Y20" s="24">
        <v>30000</v>
      </c>
      <c r="Z20" s="64">
        <v>30000</v>
      </c>
    </row>
    <row r="21" spans="2:26" x14ac:dyDescent="0.25">
      <c r="B21" s="821"/>
      <c r="C21" s="150" t="s">
        <v>43</v>
      </c>
      <c r="D21" s="150"/>
      <c r="E21" s="824"/>
      <c r="F21" s="138" t="s">
        <v>71</v>
      </c>
      <c r="G21" s="437">
        <f t="shared" si="12"/>
        <v>50000</v>
      </c>
      <c r="H21" s="336">
        <v>50000</v>
      </c>
      <c r="I21" s="334" t="s">
        <v>946</v>
      </c>
      <c r="J21" s="334" t="s">
        <v>946</v>
      </c>
      <c r="K21" s="334" t="s">
        <v>946</v>
      </c>
      <c r="L21" s="334" t="s">
        <v>946</v>
      </c>
      <c r="M21" s="334" t="s">
        <v>946</v>
      </c>
      <c r="N21" s="334" t="s">
        <v>946</v>
      </c>
      <c r="O21" s="430">
        <f t="shared" si="13"/>
        <v>50000</v>
      </c>
      <c r="P21" s="24">
        <v>50000</v>
      </c>
      <c r="Q21" s="24"/>
      <c r="R21" s="24"/>
      <c r="S21" s="24"/>
      <c r="T21" s="24"/>
      <c r="U21" s="24"/>
      <c r="V21" s="24"/>
      <c r="W21" s="26"/>
      <c r="X21" s="164">
        <f t="shared" si="2"/>
        <v>0</v>
      </c>
      <c r="Y21" s="24">
        <v>50000</v>
      </c>
      <c r="Z21" s="64">
        <v>50000</v>
      </c>
    </row>
    <row r="22" spans="2:26" x14ac:dyDescent="0.25">
      <c r="B22" s="821"/>
      <c r="C22" s="150" t="s">
        <v>44</v>
      </c>
      <c r="D22" s="150"/>
      <c r="E22" s="824"/>
      <c r="F22" s="138" t="s">
        <v>73</v>
      </c>
      <c r="G22" s="437">
        <f t="shared" si="12"/>
        <v>0</v>
      </c>
      <c r="H22" s="336">
        <v>0</v>
      </c>
      <c r="I22" s="334" t="s">
        <v>946</v>
      </c>
      <c r="J22" s="334" t="s">
        <v>946</v>
      </c>
      <c r="K22" s="334" t="s">
        <v>946</v>
      </c>
      <c r="L22" s="334" t="s">
        <v>946</v>
      </c>
      <c r="M22" s="334" t="s">
        <v>946</v>
      </c>
      <c r="N22" s="334" t="s">
        <v>946</v>
      </c>
      <c r="O22" s="430">
        <f t="shared" si="13"/>
        <v>0</v>
      </c>
      <c r="P22" s="24">
        <v>0</v>
      </c>
      <c r="Q22" s="24"/>
      <c r="R22" s="24"/>
      <c r="S22" s="24"/>
      <c r="T22" s="24"/>
      <c r="U22" s="24"/>
      <c r="V22" s="24"/>
      <c r="W22" s="26"/>
      <c r="X22" s="164">
        <f t="shared" si="2"/>
        <v>0</v>
      </c>
      <c r="Y22" s="24">
        <v>0</v>
      </c>
      <c r="Z22" s="64">
        <v>0</v>
      </c>
    </row>
    <row r="23" spans="2:26" x14ac:dyDescent="0.25">
      <c r="B23" s="821"/>
      <c r="C23" s="150" t="s">
        <v>45</v>
      </c>
      <c r="D23" s="150"/>
      <c r="E23" s="824"/>
      <c r="F23" s="138" t="s">
        <v>75</v>
      </c>
      <c r="G23" s="437">
        <f t="shared" si="12"/>
        <v>0</v>
      </c>
      <c r="H23" s="336">
        <v>0</v>
      </c>
      <c r="I23" s="334" t="s">
        <v>946</v>
      </c>
      <c r="J23" s="334" t="s">
        <v>946</v>
      </c>
      <c r="K23" s="334" t="s">
        <v>946</v>
      </c>
      <c r="L23" s="334" t="s">
        <v>946</v>
      </c>
      <c r="M23" s="334" t="s">
        <v>946</v>
      </c>
      <c r="N23" s="334" t="s">
        <v>946</v>
      </c>
      <c r="O23" s="430">
        <f t="shared" si="13"/>
        <v>0</v>
      </c>
      <c r="P23" s="24">
        <v>0</v>
      </c>
      <c r="Q23" s="24"/>
      <c r="R23" s="24"/>
      <c r="S23" s="24"/>
      <c r="T23" s="24"/>
      <c r="U23" s="24"/>
      <c r="V23" s="24"/>
      <c r="W23" s="26"/>
      <c r="X23" s="164">
        <f t="shared" si="2"/>
        <v>0</v>
      </c>
      <c r="Y23" s="24">
        <v>0</v>
      </c>
      <c r="Z23" s="64">
        <v>0</v>
      </c>
    </row>
    <row r="24" spans="2:26" x14ac:dyDescent="0.25">
      <c r="B24" s="821"/>
      <c r="C24" s="150" t="s">
        <v>46</v>
      </c>
      <c r="D24" s="150"/>
      <c r="E24" s="824"/>
      <c r="F24" s="138" t="s">
        <v>77</v>
      </c>
      <c r="G24" s="437">
        <f t="shared" si="12"/>
        <v>0</v>
      </c>
      <c r="H24" s="336">
        <v>0</v>
      </c>
      <c r="I24" s="334" t="s">
        <v>946</v>
      </c>
      <c r="J24" s="334" t="s">
        <v>946</v>
      </c>
      <c r="K24" s="334" t="s">
        <v>946</v>
      </c>
      <c r="L24" s="334" t="s">
        <v>946</v>
      </c>
      <c r="M24" s="334" t="s">
        <v>946</v>
      </c>
      <c r="N24" s="334" t="s">
        <v>946</v>
      </c>
      <c r="O24" s="430">
        <f t="shared" si="13"/>
        <v>0</v>
      </c>
      <c r="P24" s="24">
        <v>0</v>
      </c>
      <c r="Q24" s="24"/>
      <c r="R24" s="24"/>
      <c r="S24" s="24"/>
      <c r="T24" s="24"/>
      <c r="U24" s="24"/>
      <c r="V24" s="24"/>
      <c r="W24" s="26"/>
      <c r="X24" s="164">
        <f t="shared" si="2"/>
        <v>0</v>
      </c>
      <c r="Y24" s="24">
        <v>0</v>
      </c>
      <c r="Z24" s="64">
        <v>0</v>
      </c>
    </row>
    <row r="25" spans="2:26" x14ac:dyDescent="0.25">
      <c r="B25" s="821"/>
      <c r="C25" s="150" t="s">
        <v>47</v>
      </c>
      <c r="D25" s="150"/>
      <c r="E25" s="824"/>
      <c r="F25" s="138" t="s">
        <v>79</v>
      </c>
      <c r="G25" s="437">
        <f t="shared" si="12"/>
        <v>15000</v>
      </c>
      <c r="H25" s="336">
        <v>15000</v>
      </c>
      <c r="I25" s="334" t="s">
        <v>946</v>
      </c>
      <c r="J25" s="334" t="s">
        <v>946</v>
      </c>
      <c r="K25" s="334" t="s">
        <v>946</v>
      </c>
      <c r="L25" s="334" t="s">
        <v>946</v>
      </c>
      <c r="M25" s="334" t="s">
        <v>946</v>
      </c>
      <c r="N25" s="334" t="s">
        <v>946</v>
      </c>
      <c r="O25" s="430">
        <f t="shared" si="13"/>
        <v>16000</v>
      </c>
      <c r="P25" s="24">
        <v>16000</v>
      </c>
      <c r="Q25" s="24"/>
      <c r="R25" s="24"/>
      <c r="S25" s="24"/>
      <c r="T25" s="24"/>
      <c r="U25" s="24"/>
      <c r="V25" s="24"/>
      <c r="W25" s="26"/>
      <c r="X25" s="164">
        <f t="shared" si="2"/>
        <v>1000</v>
      </c>
      <c r="Y25" s="24">
        <v>18000</v>
      </c>
      <c r="Z25" s="64">
        <v>20000</v>
      </c>
    </row>
    <row r="26" spans="2:26" x14ac:dyDescent="0.25">
      <c r="B26" s="821"/>
      <c r="C26" s="150" t="s">
        <v>48</v>
      </c>
      <c r="D26" s="150"/>
      <c r="E26" s="824"/>
      <c r="F26" s="138" t="s">
        <v>81</v>
      </c>
      <c r="G26" s="437">
        <f t="shared" si="12"/>
        <v>260000</v>
      </c>
      <c r="H26" s="336">
        <v>260000</v>
      </c>
      <c r="I26" s="334" t="s">
        <v>946</v>
      </c>
      <c r="J26" s="334" t="s">
        <v>946</v>
      </c>
      <c r="K26" s="334" t="s">
        <v>946</v>
      </c>
      <c r="L26" s="334" t="s">
        <v>946</v>
      </c>
      <c r="M26" s="334" t="s">
        <v>946</v>
      </c>
      <c r="N26" s="334" t="s">
        <v>946</v>
      </c>
      <c r="O26" s="430">
        <f t="shared" si="13"/>
        <v>285000</v>
      </c>
      <c r="P26" s="24">
        <v>285000</v>
      </c>
      <c r="Q26" s="24"/>
      <c r="R26" s="24"/>
      <c r="S26" s="24"/>
      <c r="T26" s="24"/>
      <c r="U26" s="24"/>
      <c r="V26" s="24"/>
      <c r="W26" s="26"/>
      <c r="X26" s="164">
        <f t="shared" si="2"/>
        <v>25000</v>
      </c>
      <c r="Y26" s="24">
        <v>295000</v>
      </c>
      <c r="Z26" s="64">
        <v>305000</v>
      </c>
    </row>
    <row r="27" spans="2:26" x14ac:dyDescent="0.25">
      <c r="B27" s="821"/>
      <c r="C27" s="150" t="s">
        <v>49</v>
      </c>
      <c r="D27" s="150"/>
      <c r="E27" s="824"/>
      <c r="F27" s="138" t="s">
        <v>83</v>
      </c>
      <c r="G27" s="437">
        <f t="shared" si="12"/>
        <v>10000</v>
      </c>
      <c r="H27" s="336">
        <v>10000</v>
      </c>
      <c r="I27" s="334" t="s">
        <v>946</v>
      </c>
      <c r="J27" s="334" t="s">
        <v>946</v>
      </c>
      <c r="K27" s="334" t="s">
        <v>946</v>
      </c>
      <c r="L27" s="334" t="s">
        <v>946</v>
      </c>
      <c r="M27" s="334" t="s">
        <v>946</v>
      </c>
      <c r="N27" s="334" t="s">
        <v>946</v>
      </c>
      <c r="O27" s="430">
        <f>SUM(P27:V27)</f>
        <v>10000</v>
      </c>
      <c r="P27" s="24">
        <v>10000</v>
      </c>
      <c r="Q27" s="24"/>
      <c r="R27" s="24"/>
      <c r="S27" s="24"/>
      <c r="T27" s="24"/>
      <c r="U27" s="24"/>
      <c r="V27" s="24"/>
      <c r="W27" s="26"/>
      <c r="X27" s="164">
        <f t="shared" si="2"/>
        <v>0</v>
      </c>
      <c r="Y27" s="24">
        <v>12000</v>
      </c>
      <c r="Z27" s="64">
        <v>14000</v>
      </c>
    </row>
    <row r="28" spans="2:26" x14ac:dyDescent="0.25">
      <c r="B28" s="821"/>
      <c r="C28" s="150" t="s">
        <v>50</v>
      </c>
      <c r="D28" s="150"/>
      <c r="E28" s="824"/>
      <c r="F28" s="138" t="s">
        <v>85</v>
      </c>
      <c r="G28" s="437">
        <f t="shared" si="12"/>
        <v>15000</v>
      </c>
      <c r="H28" s="336">
        <v>15000</v>
      </c>
      <c r="I28" s="334" t="s">
        <v>946</v>
      </c>
      <c r="J28" s="334" t="s">
        <v>946</v>
      </c>
      <c r="K28" s="334" t="s">
        <v>946</v>
      </c>
      <c r="L28" s="334" t="s">
        <v>946</v>
      </c>
      <c r="M28" s="334" t="s">
        <v>946</v>
      </c>
      <c r="N28" s="334" t="s">
        <v>946</v>
      </c>
      <c r="O28" s="430">
        <f>SUM(P28:V28)</f>
        <v>16000</v>
      </c>
      <c r="P28" s="24">
        <v>16000</v>
      </c>
      <c r="Q28" s="24"/>
      <c r="R28" s="24"/>
      <c r="S28" s="24"/>
      <c r="T28" s="24"/>
      <c r="U28" s="24"/>
      <c r="V28" s="24"/>
      <c r="W28" s="26"/>
      <c r="X28" s="164">
        <f t="shared" si="2"/>
        <v>1000</v>
      </c>
      <c r="Y28" s="24">
        <v>17000</v>
      </c>
      <c r="Z28" s="64">
        <v>18000</v>
      </c>
    </row>
    <row r="29" spans="2:26" x14ac:dyDescent="0.25">
      <c r="B29" s="821"/>
      <c r="C29" s="150" t="s">
        <v>51</v>
      </c>
      <c r="D29" s="150"/>
      <c r="E29" s="824"/>
      <c r="F29" s="138" t="s">
        <v>87</v>
      </c>
      <c r="G29" s="437">
        <f t="shared" si="12"/>
        <v>0</v>
      </c>
      <c r="H29" s="336">
        <v>0</v>
      </c>
      <c r="I29" s="334" t="s">
        <v>946</v>
      </c>
      <c r="J29" s="334" t="s">
        <v>946</v>
      </c>
      <c r="K29" s="334" t="s">
        <v>946</v>
      </c>
      <c r="L29" s="334" t="s">
        <v>946</v>
      </c>
      <c r="M29" s="334" t="s">
        <v>946</v>
      </c>
      <c r="N29" s="334" t="s">
        <v>946</v>
      </c>
      <c r="O29" s="430">
        <f t="shared" ref="O29" si="14">SUM(P29:V29)</f>
        <v>0</v>
      </c>
      <c r="P29" s="24">
        <v>0</v>
      </c>
      <c r="Q29" s="24"/>
      <c r="R29" s="24"/>
      <c r="S29" s="24"/>
      <c r="T29" s="24"/>
      <c r="U29" s="24"/>
      <c r="V29" s="24"/>
      <c r="W29" s="26"/>
      <c r="X29" s="164">
        <f t="shared" si="2"/>
        <v>0</v>
      </c>
      <c r="Y29" s="24">
        <v>0</v>
      </c>
      <c r="Z29" s="64">
        <v>0</v>
      </c>
    </row>
    <row r="30" spans="2:26" x14ac:dyDescent="0.25">
      <c r="B30" s="821"/>
      <c r="C30" s="150" t="s">
        <v>52</v>
      </c>
      <c r="D30" s="150"/>
      <c r="E30" s="824"/>
      <c r="F30" s="138" t="s">
        <v>89</v>
      </c>
      <c r="G30" s="437">
        <f t="shared" si="12"/>
        <v>0</v>
      </c>
      <c r="H30" s="336">
        <v>0</v>
      </c>
      <c r="I30" s="334" t="s">
        <v>946</v>
      </c>
      <c r="J30" s="334" t="s">
        <v>946</v>
      </c>
      <c r="K30" s="334" t="s">
        <v>946</v>
      </c>
      <c r="L30" s="334" t="s">
        <v>946</v>
      </c>
      <c r="M30" s="334" t="s">
        <v>946</v>
      </c>
      <c r="N30" s="334" t="s">
        <v>946</v>
      </c>
      <c r="O30" s="430">
        <f t="shared" si="13"/>
        <v>0</v>
      </c>
      <c r="P30" s="24">
        <v>0</v>
      </c>
      <c r="Q30" s="24"/>
      <c r="R30" s="24"/>
      <c r="S30" s="24"/>
      <c r="T30" s="24"/>
      <c r="U30" s="24"/>
      <c r="V30" s="24"/>
      <c r="W30" s="26"/>
      <c r="X30" s="164">
        <f t="shared" si="2"/>
        <v>0</v>
      </c>
      <c r="Y30" s="24">
        <v>0</v>
      </c>
      <c r="Z30" s="64">
        <v>0</v>
      </c>
    </row>
    <row r="31" spans="2:26" x14ac:dyDescent="0.25">
      <c r="B31" s="821"/>
      <c r="C31" s="150" t="s">
        <v>53</v>
      </c>
      <c r="D31" s="150"/>
      <c r="E31" s="824"/>
      <c r="F31" s="138" t="s">
        <v>91</v>
      </c>
      <c r="G31" s="437">
        <f t="shared" si="12"/>
        <v>0</v>
      </c>
      <c r="H31" s="336">
        <v>0</v>
      </c>
      <c r="I31" s="334" t="s">
        <v>946</v>
      </c>
      <c r="J31" s="334" t="s">
        <v>946</v>
      </c>
      <c r="K31" s="334" t="s">
        <v>946</v>
      </c>
      <c r="L31" s="334" t="s">
        <v>946</v>
      </c>
      <c r="M31" s="334" t="s">
        <v>946</v>
      </c>
      <c r="N31" s="334" t="s">
        <v>946</v>
      </c>
      <c r="O31" s="430">
        <f t="shared" si="13"/>
        <v>0</v>
      </c>
      <c r="P31" s="24">
        <v>0</v>
      </c>
      <c r="Q31" s="24"/>
      <c r="R31" s="24"/>
      <c r="S31" s="24"/>
      <c r="T31" s="24"/>
      <c r="U31" s="24"/>
      <c r="V31" s="24"/>
      <c r="W31" s="26"/>
      <c r="X31" s="164">
        <f t="shared" si="2"/>
        <v>0</v>
      </c>
      <c r="Y31" s="24">
        <v>0</v>
      </c>
      <c r="Z31" s="64">
        <v>0</v>
      </c>
    </row>
    <row r="32" spans="2:26" x14ac:dyDescent="0.25">
      <c r="B32" s="821"/>
      <c r="C32" s="150" t="s">
        <v>54</v>
      </c>
      <c r="D32" s="150"/>
      <c r="E32" s="824"/>
      <c r="F32" s="138" t="s">
        <v>93</v>
      </c>
      <c r="G32" s="437">
        <f t="shared" si="12"/>
        <v>0</v>
      </c>
      <c r="H32" s="336">
        <v>0</v>
      </c>
      <c r="I32" s="334" t="s">
        <v>946</v>
      </c>
      <c r="J32" s="334" t="s">
        <v>946</v>
      </c>
      <c r="K32" s="334" t="s">
        <v>946</v>
      </c>
      <c r="L32" s="334" t="s">
        <v>946</v>
      </c>
      <c r="M32" s="334" t="s">
        <v>946</v>
      </c>
      <c r="N32" s="334" t="s">
        <v>946</v>
      </c>
      <c r="O32" s="430">
        <f>SUM(P32:V32)</f>
        <v>0</v>
      </c>
      <c r="P32" s="24">
        <v>0</v>
      </c>
      <c r="Q32" s="24"/>
      <c r="R32" s="24"/>
      <c r="S32" s="24"/>
      <c r="T32" s="24"/>
      <c r="U32" s="24"/>
      <c r="V32" s="24"/>
      <c r="W32" s="26"/>
      <c r="X32" s="164">
        <f t="shared" si="2"/>
        <v>0</v>
      </c>
      <c r="Y32" s="24">
        <v>0</v>
      </c>
      <c r="Z32" s="64">
        <v>0</v>
      </c>
    </row>
    <row r="33" spans="2:26" ht="16.5" customHeight="1" x14ac:dyDescent="0.25">
      <c r="B33" s="822"/>
      <c r="C33" s="150" t="s">
        <v>23</v>
      </c>
      <c r="D33" s="150"/>
      <c r="E33" s="825"/>
      <c r="F33" s="138"/>
      <c r="G33" s="437">
        <f>SUM(H33:N33)</f>
        <v>0</v>
      </c>
      <c r="H33" s="336">
        <v>0</v>
      </c>
      <c r="I33" s="334" t="s">
        <v>946</v>
      </c>
      <c r="J33" s="334" t="s">
        <v>946</v>
      </c>
      <c r="K33" s="334" t="s">
        <v>946</v>
      </c>
      <c r="L33" s="334" t="s">
        <v>946</v>
      </c>
      <c r="M33" s="334" t="s">
        <v>946</v>
      </c>
      <c r="N33" s="334" t="s">
        <v>946</v>
      </c>
      <c r="O33" s="430">
        <f t="shared" si="13"/>
        <v>0</v>
      </c>
      <c r="P33" s="24">
        <v>0</v>
      </c>
      <c r="Q33" s="24"/>
      <c r="R33" s="24"/>
      <c r="S33" s="24"/>
      <c r="T33" s="24"/>
      <c r="U33" s="24"/>
      <c r="V33" s="24"/>
      <c r="W33" s="26"/>
      <c r="X33" s="164">
        <f t="shared" si="2"/>
        <v>0</v>
      </c>
      <c r="Y33" s="24">
        <v>0</v>
      </c>
      <c r="Z33" s="64">
        <v>0</v>
      </c>
    </row>
    <row r="34" spans="2:26" x14ac:dyDescent="0.25">
      <c r="B34" s="796" t="s">
        <v>204</v>
      </c>
      <c r="C34" s="797"/>
      <c r="D34" s="162"/>
      <c r="E34" s="137" t="s">
        <v>192</v>
      </c>
      <c r="F34" s="138"/>
      <c r="G34" s="436">
        <f>SUM(G35:G39)</f>
        <v>700000</v>
      </c>
      <c r="H34" s="338">
        <f t="shared" ref="H34:N34" si="15">SUM(H35:H39)</f>
        <v>700000</v>
      </c>
      <c r="I34" s="461">
        <f t="shared" si="15"/>
        <v>0</v>
      </c>
      <c r="J34" s="461">
        <f t="shared" si="15"/>
        <v>0</v>
      </c>
      <c r="K34" s="461">
        <f t="shared" si="15"/>
        <v>0</v>
      </c>
      <c r="L34" s="461">
        <f t="shared" si="15"/>
        <v>0</v>
      </c>
      <c r="M34" s="461">
        <f t="shared" si="15"/>
        <v>0</v>
      </c>
      <c r="N34" s="461">
        <f t="shared" si="15"/>
        <v>0</v>
      </c>
      <c r="O34" s="429">
        <f>SUM(O35:O39)</f>
        <v>547000</v>
      </c>
      <c r="P34" s="462">
        <f t="shared" ref="P34:U34" si="16">SUM(P35:P39)</f>
        <v>547000</v>
      </c>
      <c r="Q34" s="462">
        <f t="shared" si="16"/>
        <v>0</v>
      </c>
      <c r="R34" s="462">
        <f t="shared" si="16"/>
        <v>0</v>
      </c>
      <c r="S34" s="462">
        <f t="shared" si="16"/>
        <v>0</v>
      </c>
      <c r="T34" s="462">
        <f t="shared" si="16"/>
        <v>0</v>
      </c>
      <c r="U34" s="462">
        <f t="shared" si="16"/>
        <v>0</v>
      </c>
      <c r="V34" s="462">
        <f t="shared" ref="V34" si="17">SUM(V35:V39)</f>
        <v>0</v>
      </c>
      <c r="W34" s="464"/>
      <c r="X34" s="166">
        <f t="shared" si="2"/>
        <v>-153000</v>
      </c>
      <c r="Y34" s="462">
        <f t="shared" ref="Y34:Z34" si="18">SUM(Y35:Y39)</f>
        <v>578000</v>
      </c>
      <c r="Z34" s="465">
        <f t="shared" si="18"/>
        <v>609000</v>
      </c>
    </row>
    <row r="35" spans="2:26" ht="15" customHeight="1" x14ac:dyDescent="0.25">
      <c r="B35" s="820" t="s">
        <v>5</v>
      </c>
      <c r="C35" s="150" t="s">
        <v>95</v>
      </c>
      <c r="D35" s="150"/>
      <c r="E35" s="823" t="s">
        <v>192</v>
      </c>
      <c r="F35" s="138" t="s">
        <v>55</v>
      </c>
      <c r="G35" s="437">
        <f t="shared" ref="G35:G41" si="19">SUM(H35:N35)</f>
        <v>50000</v>
      </c>
      <c r="H35" s="336">
        <v>50000</v>
      </c>
      <c r="I35" s="334" t="s">
        <v>946</v>
      </c>
      <c r="J35" s="334" t="s">
        <v>946</v>
      </c>
      <c r="K35" s="334" t="s">
        <v>946</v>
      </c>
      <c r="L35" s="334" t="s">
        <v>946</v>
      </c>
      <c r="M35" s="334" t="s">
        <v>946</v>
      </c>
      <c r="N35" s="334" t="s">
        <v>946</v>
      </c>
      <c r="O35" s="430">
        <f t="shared" ref="O35:O41" si="20">SUM(P35:V35)</f>
        <v>52000</v>
      </c>
      <c r="P35" s="24">
        <v>52000</v>
      </c>
      <c r="Q35" s="24"/>
      <c r="R35" s="24"/>
      <c r="S35" s="24"/>
      <c r="T35" s="24"/>
      <c r="U35" s="24"/>
      <c r="V35" s="24"/>
      <c r="W35" s="26"/>
      <c r="X35" s="164">
        <f t="shared" si="2"/>
        <v>2000</v>
      </c>
      <c r="Y35" s="24">
        <v>54000</v>
      </c>
      <c r="Z35" s="64">
        <v>56000</v>
      </c>
    </row>
    <row r="36" spans="2:26" x14ac:dyDescent="0.25">
      <c r="B36" s="821"/>
      <c r="C36" s="150" t="s">
        <v>200</v>
      </c>
      <c r="D36" s="150"/>
      <c r="E36" s="824"/>
      <c r="F36" s="138" t="s">
        <v>61</v>
      </c>
      <c r="G36" s="437">
        <f t="shared" si="19"/>
        <v>500000</v>
      </c>
      <c r="H36" s="336">
        <v>500000</v>
      </c>
      <c r="I36" s="334" t="s">
        <v>946</v>
      </c>
      <c r="J36" s="334" t="s">
        <v>946</v>
      </c>
      <c r="K36" s="334" t="s">
        <v>946</v>
      </c>
      <c r="L36" s="334" t="s">
        <v>946</v>
      </c>
      <c r="M36" s="334" t="s">
        <v>946</v>
      </c>
      <c r="N36" s="334" t="s">
        <v>946</v>
      </c>
      <c r="O36" s="430">
        <f t="shared" si="20"/>
        <v>360000</v>
      </c>
      <c r="P36" s="24">
        <v>360000</v>
      </c>
      <c r="Q36" s="24"/>
      <c r="R36" s="24"/>
      <c r="S36" s="24"/>
      <c r="T36" s="24"/>
      <c r="U36" s="24"/>
      <c r="V36" s="24"/>
      <c r="W36" s="26"/>
      <c r="X36" s="164">
        <f t="shared" si="2"/>
        <v>-140000</v>
      </c>
      <c r="Y36" s="24">
        <v>384000</v>
      </c>
      <c r="Z36" s="64">
        <v>408000</v>
      </c>
    </row>
    <row r="37" spans="2:26" x14ac:dyDescent="0.25">
      <c r="B37" s="821"/>
      <c r="C37" s="150" t="s">
        <v>201</v>
      </c>
      <c r="D37" s="150"/>
      <c r="E37" s="824"/>
      <c r="F37" s="138" t="s">
        <v>65</v>
      </c>
      <c r="G37" s="437">
        <f t="shared" si="19"/>
        <v>0</v>
      </c>
      <c r="H37" s="336">
        <v>0</v>
      </c>
      <c r="I37" s="334" t="s">
        <v>946</v>
      </c>
      <c r="J37" s="334" t="s">
        <v>946</v>
      </c>
      <c r="K37" s="334" t="s">
        <v>946</v>
      </c>
      <c r="L37" s="334" t="s">
        <v>946</v>
      </c>
      <c r="M37" s="334" t="s">
        <v>946</v>
      </c>
      <c r="N37" s="334" t="s">
        <v>946</v>
      </c>
      <c r="O37" s="430">
        <f t="shared" si="20"/>
        <v>0</v>
      </c>
      <c r="P37" s="24">
        <v>0</v>
      </c>
      <c r="Q37" s="24"/>
      <c r="R37" s="24"/>
      <c r="S37" s="24"/>
      <c r="T37" s="24"/>
      <c r="U37" s="24"/>
      <c r="V37" s="24"/>
      <c r="W37" s="26"/>
      <c r="X37" s="164">
        <f t="shared" si="2"/>
        <v>0</v>
      </c>
      <c r="Y37" s="24">
        <v>0</v>
      </c>
      <c r="Z37" s="64">
        <v>0</v>
      </c>
    </row>
    <row r="38" spans="2:26" x14ac:dyDescent="0.25">
      <c r="B38" s="821"/>
      <c r="C38" s="150" t="s">
        <v>202</v>
      </c>
      <c r="D38" s="150"/>
      <c r="E38" s="824"/>
      <c r="F38" s="138" t="s">
        <v>67</v>
      </c>
      <c r="G38" s="437">
        <f t="shared" si="19"/>
        <v>150000</v>
      </c>
      <c r="H38" s="336">
        <v>150000</v>
      </c>
      <c r="I38" s="334" t="s">
        <v>946</v>
      </c>
      <c r="J38" s="334" t="s">
        <v>946</v>
      </c>
      <c r="K38" s="334" t="s">
        <v>946</v>
      </c>
      <c r="L38" s="334" t="s">
        <v>946</v>
      </c>
      <c r="M38" s="334" t="s">
        <v>946</v>
      </c>
      <c r="N38" s="334" t="s">
        <v>946</v>
      </c>
      <c r="O38" s="430">
        <f t="shared" si="20"/>
        <v>135000</v>
      </c>
      <c r="P38" s="24">
        <v>135000</v>
      </c>
      <c r="Q38" s="24"/>
      <c r="R38" s="24"/>
      <c r="S38" s="24"/>
      <c r="T38" s="24"/>
      <c r="U38" s="24"/>
      <c r="V38" s="24"/>
      <c r="W38" s="26"/>
      <c r="X38" s="164">
        <f t="shared" si="2"/>
        <v>-15000</v>
      </c>
      <c r="Y38" s="24">
        <v>140000</v>
      </c>
      <c r="Z38" s="64">
        <v>145000</v>
      </c>
    </row>
    <row r="39" spans="2:26" ht="18" customHeight="1" x14ac:dyDescent="0.25">
      <c r="B39" s="822"/>
      <c r="C39" s="150" t="s">
        <v>23</v>
      </c>
      <c r="D39" s="150"/>
      <c r="E39" s="825"/>
      <c r="F39" s="138"/>
      <c r="G39" s="437">
        <f t="shared" si="19"/>
        <v>0</v>
      </c>
      <c r="H39" s="336">
        <v>0</v>
      </c>
      <c r="I39" s="334" t="s">
        <v>946</v>
      </c>
      <c r="J39" s="334" t="s">
        <v>946</v>
      </c>
      <c r="K39" s="334" t="s">
        <v>946</v>
      </c>
      <c r="L39" s="334" t="s">
        <v>946</v>
      </c>
      <c r="M39" s="334" t="s">
        <v>946</v>
      </c>
      <c r="N39" s="334" t="s">
        <v>946</v>
      </c>
      <c r="O39" s="430">
        <f t="shared" si="20"/>
        <v>0</v>
      </c>
      <c r="P39" s="24">
        <v>0</v>
      </c>
      <c r="Q39" s="24"/>
      <c r="R39" s="24"/>
      <c r="S39" s="24"/>
      <c r="T39" s="24"/>
      <c r="U39" s="24"/>
      <c r="V39" s="24"/>
      <c r="W39" s="26"/>
      <c r="X39" s="164">
        <f t="shared" si="2"/>
        <v>0</v>
      </c>
      <c r="Y39" s="24">
        <v>0</v>
      </c>
      <c r="Z39" s="64">
        <v>0</v>
      </c>
    </row>
    <row r="40" spans="2:26" x14ac:dyDescent="0.25">
      <c r="B40" s="796" t="s">
        <v>203</v>
      </c>
      <c r="C40" s="797"/>
      <c r="D40" s="162"/>
      <c r="E40" s="137" t="s">
        <v>193</v>
      </c>
      <c r="F40" s="138"/>
      <c r="G40" s="436">
        <f t="shared" si="19"/>
        <v>0</v>
      </c>
      <c r="H40" s="338">
        <v>0</v>
      </c>
      <c r="I40" s="334" t="s">
        <v>946</v>
      </c>
      <c r="J40" s="334" t="s">
        <v>946</v>
      </c>
      <c r="K40" s="334" t="s">
        <v>946</v>
      </c>
      <c r="L40" s="334" t="s">
        <v>946</v>
      </c>
      <c r="M40" s="334" t="s">
        <v>946</v>
      </c>
      <c r="N40" s="334" t="s">
        <v>946</v>
      </c>
      <c r="O40" s="429">
        <f t="shared" si="20"/>
        <v>0</v>
      </c>
      <c r="P40" s="27">
        <v>0</v>
      </c>
      <c r="Q40" s="27"/>
      <c r="R40" s="27"/>
      <c r="S40" s="27"/>
      <c r="T40" s="27"/>
      <c r="U40" s="27"/>
      <c r="V40" s="27"/>
      <c r="W40" s="29"/>
      <c r="X40" s="166">
        <f t="shared" si="2"/>
        <v>0</v>
      </c>
      <c r="Y40" s="83">
        <v>0</v>
      </c>
      <c r="Z40" s="84">
        <v>0</v>
      </c>
    </row>
    <row r="41" spans="2:26" ht="15" customHeight="1" x14ac:dyDescent="0.25">
      <c r="B41" s="796" t="s">
        <v>206</v>
      </c>
      <c r="C41" s="797"/>
      <c r="D41" s="162"/>
      <c r="E41" s="137" t="s">
        <v>194</v>
      </c>
      <c r="F41" s="138"/>
      <c r="G41" s="436">
        <f t="shared" si="19"/>
        <v>0</v>
      </c>
      <c r="H41" s="338">
        <v>0</v>
      </c>
      <c r="I41" s="334" t="s">
        <v>946</v>
      </c>
      <c r="J41" s="334" t="s">
        <v>946</v>
      </c>
      <c r="K41" s="334" t="s">
        <v>946</v>
      </c>
      <c r="L41" s="334" t="s">
        <v>946</v>
      </c>
      <c r="M41" s="334" t="s">
        <v>946</v>
      </c>
      <c r="N41" s="334" t="s">
        <v>946</v>
      </c>
      <c r="O41" s="429">
        <f t="shared" si="20"/>
        <v>0</v>
      </c>
      <c r="P41" s="27">
        <v>0</v>
      </c>
      <c r="Q41" s="27"/>
      <c r="R41" s="27"/>
      <c r="S41" s="27"/>
      <c r="T41" s="27"/>
      <c r="U41" s="27"/>
      <c r="V41" s="27"/>
      <c r="W41" s="29"/>
      <c r="X41" s="166">
        <f t="shared" si="2"/>
        <v>0</v>
      </c>
      <c r="Y41" s="83">
        <v>0</v>
      </c>
      <c r="Z41" s="84">
        <v>0</v>
      </c>
    </row>
    <row r="42" spans="2:26" ht="15" customHeight="1" x14ac:dyDescent="0.25">
      <c r="B42" s="796" t="s">
        <v>207</v>
      </c>
      <c r="C42" s="797"/>
      <c r="D42" s="162"/>
      <c r="E42" s="137" t="s">
        <v>195</v>
      </c>
      <c r="F42" s="138"/>
      <c r="G42" s="436">
        <f>SUM(G43:G45)</f>
        <v>0</v>
      </c>
      <c r="H42" s="338">
        <f t="shared" ref="H42:N42" si="21">SUM(H43:H45)</f>
        <v>0</v>
      </c>
      <c r="I42" s="461">
        <f t="shared" si="21"/>
        <v>0</v>
      </c>
      <c r="J42" s="461">
        <f t="shared" si="21"/>
        <v>0</v>
      </c>
      <c r="K42" s="461">
        <f t="shared" si="21"/>
        <v>0</v>
      </c>
      <c r="L42" s="461">
        <f t="shared" si="21"/>
        <v>0</v>
      </c>
      <c r="M42" s="461">
        <f t="shared" si="21"/>
        <v>0</v>
      </c>
      <c r="N42" s="461">
        <f t="shared" si="21"/>
        <v>0</v>
      </c>
      <c r="O42" s="429">
        <f>SUM(O43:O45)</f>
        <v>0</v>
      </c>
      <c r="P42" s="462">
        <f t="shared" ref="P42:U42" si="22">SUM(P43:P45)</f>
        <v>0</v>
      </c>
      <c r="Q42" s="462">
        <f t="shared" si="22"/>
        <v>0</v>
      </c>
      <c r="R42" s="462">
        <f t="shared" si="22"/>
        <v>0</v>
      </c>
      <c r="S42" s="462">
        <f t="shared" si="22"/>
        <v>0</v>
      </c>
      <c r="T42" s="462">
        <f t="shared" si="22"/>
        <v>0</v>
      </c>
      <c r="U42" s="462">
        <f t="shared" si="22"/>
        <v>0</v>
      </c>
      <c r="V42" s="462">
        <f t="shared" ref="V42" si="23">SUM(V43:V45)</f>
        <v>0</v>
      </c>
      <c r="W42" s="464"/>
      <c r="X42" s="166">
        <f t="shared" si="2"/>
        <v>0</v>
      </c>
      <c r="Y42" s="466">
        <v>0</v>
      </c>
      <c r="Z42" s="467">
        <v>0</v>
      </c>
    </row>
    <row r="43" spans="2:26" ht="15" customHeight="1" x14ac:dyDescent="0.25">
      <c r="B43" s="829" t="s">
        <v>5</v>
      </c>
      <c r="C43" s="150" t="s">
        <v>210</v>
      </c>
      <c r="D43" s="150"/>
      <c r="E43" s="823" t="s">
        <v>195</v>
      </c>
      <c r="F43" s="138" t="s">
        <v>55</v>
      </c>
      <c r="G43" s="437">
        <f t="shared" ref="G43:G45" si="24">SUM(H43:N43)</f>
        <v>0</v>
      </c>
      <c r="H43" s="336">
        <v>0</v>
      </c>
      <c r="I43" s="334" t="s">
        <v>946</v>
      </c>
      <c r="J43" s="334" t="s">
        <v>946</v>
      </c>
      <c r="K43" s="334" t="s">
        <v>946</v>
      </c>
      <c r="L43" s="334" t="s">
        <v>946</v>
      </c>
      <c r="M43" s="334" t="s">
        <v>946</v>
      </c>
      <c r="N43" s="334" t="s">
        <v>946</v>
      </c>
      <c r="O43" s="430">
        <f t="shared" ref="O43:O45" si="25">SUM(P43:V43)</f>
        <v>0</v>
      </c>
      <c r="P43" s="24">
        <v>0</v>
      </c>
      <c r="Q43" s="24"/>
      <c r="R43" s="24"/>
      <c r="S43" s="24"/>
      <c r="T43" s="24"/>
      <c r="U43" s="24"/>
      <c r="V43" s="24"/>
      <c r="W43" s="26"/>
      <c r="X43" s="164">
        <f t="shared" si="2"/>
        <v>0</v>
      </c>
      <c r="Y43" s="471" t="s">
        <v>385</v>
      </c>
      <c r="Z43" s="472" t="s">
        <v>385</v>
      </c>
    </row>
    <row r="44" spans="2:26" x14ac:dyDescent="0.25">
      <c r="B44" s="830"/>
      <c r="C44" s="150" t="s">
        <v>211</v>
      </c>
      <c r="D44" s="150"/>
      <c r="E44" s="824"/>
      <c r="F44" s="138" t="s">
        <v>61</v>
      </c>
      <c r="G44" s="437">
        <f t="shared" si="24"/>
        <v>0</v>
      </c>
      <c r="H44" s="336">
        <v>0</v>
      </c>
      <c r="I44" s="334" t="s">
        <v>946</v>
      </c>
      <c r="J44" s="334" t="s">
        <v>946</v>
      </c>
      <c r="K44" s="334" t="s">
        <v>946</v>
      </c>
      <c r="L44" s="334" t="s">
        <v>946</v>
      </c>
      <c r="M44" s="334" t="s">
        <v>946</v>
      </c>
      <c r="N44" s="334" t="s">
        <v>946</v>
      </c>
      <c r="O44" s="430">
        <f t="shared" si="25"/>
        <v>0</v>
      </c>
      <c r="P44" s="24">
        <v>0</v>
      </c>
      <c r="Q44" s="24"/>
      <c r="R44" s="24"/>
      <c r="S44" s="24"/>
      <c r="T44" s="24"/>
      <c r="U44" s="24"/>
      <c r="V44" s="24"/>
      <c r="W44" s="26"/>
      <c r="X44" s="164">
        <f t="shared" si="2"/>
        <v>0</v>
      </c>
      <c r="Y44" s="471" t="s">
        <v>385</v>
      </c>
      <c r="Z44" s="472" t="s">
        <v>385</v>
      </c>
    </row>
    <row r="45" spans="2:26" ht="19.5" customHeight="1" x14ac:dyDescent="0.25">
      <c r="B45" s="831"/>
      <c r="C45" s="150" t="s">
        <v>23</v>
      </c>
      <c r="D45" s="150"/>
      <c r="E45" s="825"/>
      <c r="F45" s="138"/>
      <c r="G45" s="437">
        <f t="shared" si="24"/>
        <v>0</v>
      </c>
      <c r="H45" s="336">
        <v>0</v>
      </c>
      <c r="I45" s="334" t="s">
        <v>946</v>
      </c>
      <c r="J45" s="334" t="s">
        <v>946</v>
      </c>
      <c r="K45" s="334" t="s">
        <v>946</v>
      </c>
      <c r="L45" s="334" t="s">
        <v>946</v>
      </c>
      <c r="M45" s="334" t="s">
        <v>946</v>
      </c>
      <c r="N45" s="334" t="s">
        <v>946</v>
      </c>
      <c r="O45" s="430">
        <f t="shared" si="25"/>
        <v>0</v>
      </c>
      <c r="P45" s="24">
        <v>0</v>
      </c>
      <c r="Q45" s="24"/>
      <c r="R45" s="24"/>
      <c r="S45" s="24"/>
      <c r="T45" s="24"/>
      <c r="U45" s="24"/>
      <c r="V45" s="24"/>
      <c r="W45" s="26"/>
      <c r="X45" s="164">
        <f t="shared" si="2"/>
        <v>0</v>
      </c>
      <c r="Y45" s="471" t="s">
        <v>385</v>
      </c>
      <c r="Z45" s="472" t="s">
        <v>385</v>
      </c>
    </row>
    <row r="46" spans="2:26" x14ac:dyDescent="0.25">
      <c r="B46" s="796" t="s">
        <v>208</v>
      </c>
      <c r="C46" s="797"/>
      <c r="D46" s="162"/>
      <c r="E46" s="137" t="s">
        <v>196</v>
      </c>
      <c r="F46" s="138"/>
      <c r="G46" s="436">
        <f>SUM(H46:N46)</f>
        <v>0</v>
      </c>
      <c r="H46" s="338">
        <v>0</v>
      </c>
      <c r="I46" s="334" t="s">
        <v>946</v>
      </c>
      <c r="J46" s="334" t="s">
        <v>946</v>
      </c>
      <c r="K46" s="334" t="s">
        <v>946</v>
      </c>
      <c r="L46" s="334" t="s">
        <v>946</v>
      </c>
      <c r="M46" s="334" t="s">
        <v>946</v>
      </c>
      <c r="N46" s="334" t="s">
        <v>946</v>
      </c>
      <c r="O46" s="429">
        <f>SUM(P46:V46)</f>
        <v>0</v>
      </c>
      <c r="P46" s="27">
        <v>0</v>
      </c>
      <c r="Q46" s="27"/>
      <c r="R46" s="27"/>
      <c r="S46" s="27"/>
      <c r="T46" s="27"/>
      <c r="U46" s="27"/>
      <c r="V46" s="27"/>
      <c r="W46" s="29"/>
      <c r="X46" s="166">
        <f t="shared" si="2"/>
        <v>0</v>
      </c>
      <c r="Y46" s="83">
        <v>0</v>
      </c>
      <c r="Z46" s="84">
        <v>0</v>
      </c>
    </row>
    <row r="47" spans="2:26" ht="15" customHeight="1" x14ac:dyDescent="0.25">
      <c r="B47" s="796" t="s">
        <v>212</v>
      </c>
      <c r="C47" s="797"/>
      <c r="D47" s="162"/>
      <c r="E47" s="137" t="s">
        <v>197</v>
      </c>
      <c r="F47" s="138"/>
      <c r="G47" s="436">
        <f>SUM(G48:G52)</f>
        <v>0</v>
      </c>
      <c r="H47" s="338">
        <f>SUM(H48:H52)</f>
        <v>0</v>
      </c>
      <c r="I47" s="461">
        <f t="shared" ref="I47:N47" si="26">SUM(I48:I52)</f>
        <v>0</v>
      </c>
      <c r="J47" s="461">
        <f t="shared" si="26"/>
        <v>0</v>
      </c>
      <c r="K47" s="461">
        <f t="shared" si="26"/>
        <v>0</v>
      </c>
      <c r="L47" s="461">
        <f t="shared" si="26"/>
        <v>0</v>
      </c>
      <c r="M47" s="461">
        <f t="shared" si="26"/>
        <v>0</v>
      </c>
      <c r="N47" s="461">
        <f t="shared" si="26"/>
        <v>0</v>
      </c>
      <c r="O47" s="429">
        <f>SUM(O48:O52)</f>
        <v>0</v>
      </c>
      <c r="P47" s="462">
        <f t="shared" ref="P47:U47" si="27">SUM(P48:P52)</f>
        <v>0</v>
      </c>
      <c r="Q47" s="462">
        <f t="shared" si="27"/>
        <v>0</v>
      </c>
      <c r="R47" s="462">
        <f t="shared" si="27"/>
        <v>0</v>
      </c>
      <c r="S47" s="462">
        <f t="shared" si="27"/>
        <v>0</v>
      </c>
      <c r="T47" s="462">
        <f t="shared" si="27"/>
        <v>0</v>
      </c>
      <c r="U47" s="462">
        <f t="shared" si="27"/>
        <v>0</v>
      </c>
      <c r="V47" s="462">
        <f t="shared" ref="V47" si="28">SUM(V48:V52)</f>
        <v>0</v>
      </c>
      <c r="W47" s="464"/>
      <c r="X47" s="166">
        <f t="shared" si="2"/>
        <v>0</v>
      </c>
      <c r="Y47" s="27">
        <v>0</v>
      </c>
      <c r="Z47" s="65">
        <v>0</v>
      </c>
    </row>
    <row r="48" spans="2:26" ht="15" customHeight="1" x14ac:dyDescent="0.25">
      <c r="B48" s="832" t="s">
        <v>5</v>
      </c>
      <c r="C48" s="150" t="s">
        <v>213</v>
      </c>
      <c r="D48" s="150"/>
      <c r="E48" s="823" t="s">
        <v>197</v>
      </c>
      <c r="F48" s="138" t="s">
        <v>55</v>
      </c>
      <c r="G48" s="437">
        <f t="shared" ref="G48:G52" si="29">SUM(H48:N48)</f>
        <v>0</v>
      </c>
      <c r="H48" s="336">
        <v>0</v>
      </c>
      <c r="I48" s="334" t="s">
        <v>946</v>
      </c>
      <c r="J48" s="334" t="s">
        <v>946</v>
      </c>
      <c r="K48" s="334" t="s">
        <v>946</v>
      </c>
      <c r="L48" s="334" t="s">
        <v>946</v>
      </c>
      <c r="M48" s="334" t="s">
        <v>946</v>
      </c>
      <c r="N48" s="334" t="s">
        <v>946</v>
      </c>
      <c r="O48" s="430">
        <f t="shared" ref="O48:O52" si="30">SUM(P48:V48)</f>
        <v>0</v>
      </c>
      <c r="P48" s="24">
        <v>0</v>
      </c>
      <c r="Q48" s="24"/>
      <c r="R48" s="24"/>
      <c r="S48" s="24"/>
      <c r="T48" s="24"/>
      <c r="U48" s="24"/>
      <c r="V48" s="24"/>
      <c r="W48" s="26"/>
      <c r="X48" s="164">
        <f t="shared" si="2"/>
        <v>0</v>
      </c>
      <c r="Y48" s="471" t="s">
        <v>385</v>
      </c>
      <c r="Z48" s="472" t="s">
        <v>385</v>
      </c>
    </row>
    <row r="49" spans="2:88" x14ac:dyDescent="0.25">
      <c r="B49" s="833"/>
      <c r="C49" s="150" t="s">
        <v>214</v>
      </c>
      <c r="D49" s="150"/>
      <c r="E49" s="824"/>
      <c r="F49" s="138" t="s">
        <v>61</v>
      </c>
      <c r="G49" s="437">
        <f t="shared" si="29"/>
        <v>0</v>
      </c>
      <c r="H49" s="336">
        <v>0</v>
      </c>
      <c r="I49" s="334" t="s">
        <v>946</v>
      </c>
      <c r="J49" s="334" t="s">
        <v>946</v>
      </c>
      <c r="K49" s="334" t="s">
        <v>946</v>
      </c>
      <c r="L49" s="334" t="s">
        <v>946</v>
      </c>
      <c r="M49" s="334" t="s">
        <v>946</v>
      </c>
      <c r="N49" s="334" t="s">
        <v>946</v>
      </c>
      <c r="O49" s="430">
        <f t="shared" si="30"/>
        <v>0</v>
      </c>
      <c r="P49" s="24">
        <v>0</v>
      </c>
      <c r="Q49" s="24"/>
      <c r="R49" s="24"/>
      <c r="S49" s="24"/>
      <c r="T49" s="24"/>
      <c r="U49" s="24"/>
      <c r="V49" s="24"/>
      <c r="W49" s="26"/>
      <c r="X49" s="164">
        <f t="shared" si="2"/>
        <v>0</v>
      </c>
      <c r="Y49" s="471" t="s">
        <v>385</v>
      </c>
      <c r="Z49" s="472" t="s">
        <v>385</v>
      </c>
    </row>
    <row r="50" spans="2:88" x14ac:dyDescent="0.25">
      <c r="B50" s="833"/>
      <c r="C50" s="150" t="s">
        <v>96</v>
      </c>
      <c r="D50" s="150"/>
      <c r="E50" s="824"/>
      <c r="F50" s="138" t="s">
        <v>65</v>
      </c>
      <c r="G50" s="437">
        <f t="shared" si="29"/>
        <v>0</v>
      </c>
      <c r="H50" s="336">
        <v>0</v>
      </c>
      <c r="I50" s="334" t="s">
        <v>946</v>
      </c>
      <c r="J50" s="334" t="s">
        <v>946</v>
      </c>
      <c r="K50" s="334" t="s">
        <v>946</v>
      </c>
      <c r="L50" s="334" t="s">
        <v>946</v>
      </c>
      <c r="M50" s="334" t="s">
        <v>946</v>
      </c>
      <c r="N50" s="334" t="s">
        <v>946</v>
      </c>
      <c r="O50" s="430">
        <f t="shared" si="30"/>
        <v>0</v>
      </c>
      <c r="P50" s="24">
        <v>0</v>
      </c>
      <c r="Q50" s="24"/>
      <c r="R50" s="24"/>
      <c r="S50" s="24"/>
      <c r="T50" s="24"/>
      <c r="U50" s="24"/>
      <c r="V50" s="24"/>
      <c r="W50" s="26"/>
      <c r="X50" s="164">
        <f t="shared" si="2"/>
        <v>0</v>
      </c>
      <c r="Y50" s="471" t="s">
        <v>385</v>
      </c>
      <c r="Z50" s="472" t="s">
        <v>385</v>
      </c>
    </row>
    <row r="51" spans="2:88" x14ac:dyDescent="0.25">
      <c r="B51" s="833"/>
      <c r="C51" s="150" t="s">
        <v>97</v>
      </c>
      <c r="D51" s="150"/>
      <c r="E51" s="824"/>
      <c r="F51" s="138" t="s">
        <v>67</v>
      </c>
      <c r="G51" s="437">
        <f t="shared" si="29"/>
        <v>0</v>
      </c>
      <c r="H51" s="336">
        <v>0</v>
      </c>
      <c r="I51" s="334" t="s">
        <v>946</v>
      </c>
      <c r="J51" s="334" t="s">
        <v>946</v>
      </c>
      <c r="K51" s="334" t="s">
        <v>946</v>
      </c>
      <c r="L51" s="334" t="s">
        <v>946</v>
      </c>
      <c r="M51" s="334" t="s">
        <v>946</v>
      </c>
      <c r="N51" s="334" t="s">
        <v>946</v>
      </c>
      <c r="O51" s="430">
        <f t="shared" si="30"/>
        <v>0</v>
      </c>
      <c r="P51" s="24">
        <v>0</v>
      </c>
      <c r="Q51" s="24"/>
      <c r="R51" s="24"/>
      <c r="S51" s="24"/>
      <c r="T51" s="24"/>
      <c r="U51" s="24"/>
      <c r="V51" s="24"/>
      <c r="W51" s="26"/>
      <c r="X51" s="164">
        <f t="shared" si="2"/>
        <v>0</v>
      </c>
      <c r="Y51" s="471" t="s">
        <v>385</v>
      </c>
      <c r="Z51" s="472" t="s">
        <v>385</v>
      </c>
    </row>
    <row r="52" spans="2:88" x14ac:dyDescent="0.25">
      <c r="B52" s="834"/>
      <c r="C52" s="150" t="s">
        <v>23</v>
      </c>
      <c r="D52" s="150"/>
      <c r="E52" s="825"/>
      <c r="F52" s="138"/>
      <c r="G52" s="437">
        <f t="shared" si="29"/>
        <v>0</v>
      </c>
      <c r="H52" s="336">
        <v>0</v>
      </c>
      <c r="I52" s="334" t="s">
        <v>946</v>
      </c>
      <c r="J52" s="334" t="s">
        <v>946</v>
      </c>
      <c r="K52" s="334" t="s">
        <v>946</v>
      </c>
      <c r="L52" s="334" t="s">
        <v>946</v>
      </c>
      <c r="M52" s="334" t="s">
        <v>946</v>
      </c>
      <c r="N52" s="334" t="s">
        <v>946</v>
      </c>
      <c r="O52" s="430">
        <f t="shared" si="30"/>
        <v>0</v>
      </c>
      <c r="P52" s="24">
        <v>0</v>
      </c>
      <c r="Q52" s="24"/>
      <c r="R52" s="24"/>
      <c r="S52" s="24"/>
      <c r="T52" s="24"/>
      <c r="U52" s="24"/>
      <c r="V52" s="24"/>
      <c r="W52" s="26"/>
      <c r="X52" s="164">
        <f t="shared" si="2"/>
        <v>0</v>
      </c>
      <c r="Y52" s="471" t="s">
        <v>385</v>
      </c>
      <c r="Z52" s="472" t="s">
        <v>385</v>
      </c>
    </row>
    <row r="53" spans="2:88" x14ac:dyDescent="0.25">
      <c r="B53" s="796" t="s">
        <v>209</v>
      </c>
      <c r="C53" s="797"/>
      <c r="D53" s="162"/>
      <c r="E53" s="137" t="s">
        <v>198</v>
      </c>
      <c r="F53" s="138"/>
      <c r="G53" s="436">
        <f>SUM(G54:G60)</f>
        <v>25000</v>
      </c>
      <c r="H53" s="338">
        <f t="shared" ref="H53:N53" si="31">SUM(H54:H60)</f>
        <v>25000</v>
      </c>
      <c r="I53" s="461">
        <f t="shared" si="31"/>
        <v>0</v>
      </c>
      <c r="J53" s="461">
        <f t="shared" si="31"/>
        <v>0</v>
      </c>
      <c r="K53" s="461">
        <f t="shared" si="31"/>
        <v>0</v>
      </c>
      <c r="L53" s="461">
        <f t="shared" si="31"/>
        <v>0</v>
      </c>
      <c r="M53" s="461">
        <f t="shared" si="31"/>
        <v>0</v>
      </c>
      <c r="N53" s="461">
        <f t="shared" si="31"/>
        <v>0</v>
      </c>
      <c r="O53" s="429">
        <f>SUM(O54:O60)</f>
        <v>25000</v>
      </c>
      <c r="P53" s="462">
        <f t="shared" ref="P53:U53" si="32">SUM(P54:P60)</f>
        <v>25000</v>
      </c>
      <c r="Q53" s="462">
        <f t="shared" si="32"/>
        <v>0</v>
      </c>
      <c r="R53" s="462">
        <f t="shared" si="32"/>
        <v>0</v>
      </c>
      <c r="S53" s="462">
        <f t="shared" si="32"/>
        <v>0</v>
      </c>
      <c r="T53" s="462">
        <f t="shared" si="32"/>
        <v>0</v>
      </c>
      <c r="U53" s="462">
        <f t="shared" si="32"/>
        <v>0</v>
      </c>
      <c r="V53" s="462">
        <f t="shared" ref="V53" si="33">SUM(V54:V60)</f>
        <v>0</v>
      </c>
      <c r="W53" s="464"/>
      <c r="X53" s="166">
        <f t="shared" si="2"/>
        <v>0</v>
      </c>
      <c r="Y53" s="462">
        <f>SUM(Y54:Y60)</f>
        <v>25000</v>
      </c>
      <c r="Z53" s="465">
        <f t="shared" ref="Z53" si="34">SUM(Z54:Z60)</f>
        <v>25000</v>
      </c>
    </row>
    <row r="54" spans="2:88" ht="15" customHeight="1" x14ac:dyDescent="0.25">
      <c r="B54" s="820" t="s">
        <v>5</v>
      </c>
      <c r="C54" s="150" t="s">
        <v>869</v>
      </c>
      <c r="D54" s="150"/>
      <c r="E54" s="823" t="s">
        <v>198</v>
      </c>
      <c r="F54" s="138" t="s">
        <v>69</v>
      </c>
      <c r="G54" s="437">
        <f t="shared" ref="G54:G60" si="35">SUM(H54:N54)</f>
        <v>10000</v>
      </c>
      <c r="H54" s="336">
        <v>10000</v>
      </c>
      <c r="I54" s="334" t="s">
        <v>946</v>
      </c>
      <c r="J54" s="334" t="s">
        <v>946</v>
      </c>
      <c r="K54" s="334" t="s">
        <v>946</v>
      </c>
      <c r="L54" s="334" t="s">
        <v>946</v>
      </c>
      <c r="M54" s="334" t="s">
        <v>946</v>
      </c>
      <c r="N54" s="334" t="s">
        <v>946</v>
      </c>
      <c r="O54" s="430">
        <f t="shared" ref="O54:O60" si="36">SUM(P54:V54)</f>
        <v>10000</v>
      </c>
      <c r="P54" s="24">
        <v>10000</v>
      </c>
      <c r="Q54" s="24"/>
      <c r="R54" s="24"/>
      <c r="S54" s="24"/>
      <c r="T54" s="24"/>
      <c r="U54" s="24"/>
      <c r="V54" s="24"/>
      <c r="W54" s="26"/>
      <c r="X54" s="164">
        <f t="shared" si="2"/>
        <v>0</v>
      </c>
      <c r="Y54" s="24">
        <v>10000</v>
      </c>
      <c r="Z54" s="64">
        <v>10000</v>
      </c>
    </row>
    <row r="55" spans="2:88" x14ac:dyDescent="0.25">
      <c r="B55" s="821"/>
      <c r="C55" s="150" t="s">
        <v>870</v>
      </c>
      <c r="D55" s="150"/>
      <c r="E55" s="824"/>
      <c r="F55" s="138" t="s">
        <v>872</v>
      </c>
      <c r="G55" s="437">
        <f t="shared" si="35"/>
        <v>0</v>
      </c>
      <c r="H55" s="336">
        <v>0</v>
      </c>
      <c r="I55" s="334" t="s">
        <v>946</v>
      </c>
      <c r="J55" s="334" t="s">
        <v>946</v>
      </c>
      <c r="K55" s="334" t="s">
        <v>946</v>
      </c>
      <c r="L55" s="334" t="s">
        <v>946</v>
      </c>
      <c r="M55" s="334" t="s">
        <v>946</v>
      </c>
      <c r="N55" s="334" t="s">
        <v>946</v>
      </c>
      <c r="O55" s="430">
        <f t="shared" si="36"/>
        <v>0</v>
      </c>
      <c r="P55" s="24">
        <v>0</v>
      </c>
      <c r="Q55" s="24"/>
      <c r="R55" s="24"/>
      <c r="S55" s="24"/>
      <c r="T55" s="24"/>
      <c r="U55" s="24"/>
      <c r="V55" s="24"/>
      <c r="W55" s="26"/>
      <c r="X55" s="164">
        <f t="shared" si="2"/>
        <v>0</v>
      </c>
      <c r="Y55" s="24">
        <v>0</v>
      </c>
      <c r="Z55" s="64">
        <v>0</v>
      </c>
    </row>
    <row r="56" spans="2:88" s="87" customFormat="1" x14ac:dyDescent="0.25">
      <c r="B56" s="821"/>
      <c r="C56" s="169" t="s">
        <v>871</v>
      </c>
      <c r="D56" s="521"/>
      <c r="E56" s="824"/>
      <c r="F56" s="138" t="s">
        <v>854</v>
      </c>
      <c r="G56" s="522" t="s">
        <v>385</v>
      </c>
      <c r="H56" s="339" t="s">
        <v>385</v>
      </c>
      <c r="I56" s="340" t="s">
        <v>385</v>
      </c>
      <c r="J56" s="340" t="s">
        <v>385</v>
      </c>
      <c r="K56" s="340" t="s">
        <v>385</v>
      </c>
      <c r="L56" s="340" t="s">
        <v>385</v>
      </c>
      <c r="M56" s="340" t="s">
        <v>385</v>
      </c>
      <c r="N56" s="340" t="s">
        <v>385</v>
      </c>
      <c r="O56" s="431" t="s">
        <v>385</v>
      </c>
      <c r="P56" s="109" t="s">
        <v>418</v>
      </c>
      <c r="Q56" s="109" t="s">
        <v>385</v>
      </c>
      <c r="R56" s="109" t="s">
        <v>385</v>
      </c>
      <c r="S56" s="109" t="s">
        <v>385</v>
      </c>
      <c r="T56" s="109" t="s">
        <v>385</v>
      </c>
      <c r="U56" s="109" t="s">
        <v>385</v>
      </c>
      <c r="V56" s="109" t="s">
        <v>385</v>
      </c>
      <c r="W56" s="523"/>
      <c r="X56" s="525" t="s">
        <v>418</v>
      </c>
      <c r="Y56" s="109" t="s">
        <v>385</v>
      </c>
      <c r="Z56" s="526" t="s">
        <v>385</v>
      </c>
      <c r="AA56" s="524"/>
      <c r="AB56" s="524"/>
      <c r="AC56" s="524"/>
      <c r="AD56" s="524"/>
      <c r="AE56" s="524"/>
      <c r="AF56" s="524"/>
      <c r="AG56" s="524"/>
      <c r="AH56" s="524"/>
      <c r="AI56" s="524"/>
      <c r="AJ56" s="524"/>
      <c r="AK56" s="524"/>
      <c r="AL56" s="524"/>
      <c r="AM56" s="524"/>
      <c r="AN56" s="524"/>
      <c r="AO56" s="524"/>
      <c r="AP56" s="524"/>
      <c r="AQ56" s="524"/>
      <c r="AR56" s="524"/>
      <c r="AS56" s="524"/>
      <c r="AT56" s="524"/>
      <c r="AU56" s="524"/>
      <c r="AV56" s="524"/>
      <c r="AW56" s="524"/>
      <c r="AX56" s="524"/>
      <c r="AY56" s="524"/>
      <c r="AZ56" s="524"/>
      <c r="BA56" s="524"/>
      <c r="BB56" s="524"/>
      <c r="BC56" s="524"/>
      <c r="BD56" s="524"/>
      <c r="BE56" s="524"/>
      <c r="BF56" s="524"/>
      <c r="BG56" s="524"/>
      <c r="BH56" s="524"/>
      <c r="BI56" s="524"/>
      <c r="BJ56" s="524"/>
      <c r="BK56" s="524"/>
      <c r="BL56" s="524"/>
      <c r="BM56" s="524"/>
      <c r="BN56" s="524"/>
      <c r="BO56" s="524"/>
      <c r="BP56" s="524"/>
      <c r="BQ56" s="524"/>
      <c r="BR56" s="524"/>
      <c r="BS56" s="524"/>
      <c r="BT56" s="524"/>
      <c r="BU56" s="524"/>
      <c r="BV56" s="524"/>
      <c r="BW56" s="524"/>
      <c r="BX56" s="524"/>
      <c r="BY56" s="524"/>
      <c r="BZ56" s="524"/>
      <c r="CA56" s="524"/>
      <c r="CB56" s="524"/>
      <c r="CC56" s="524"/>
      <c r="CD56" s="524"/>
      <c r="CE56" s="524"/>
      <c r="CF56" s="524"/>
      <c r="CG56" s="524"/>
      <c r="CH56" s="524"/>
      <c r="CI56" s="524"/>
      <c r="CJ56" s="524"/>
    </row>
    <row r="57" spans="2:88" x14ac:dyDescent="0.25">
      <c r="B57" s="821"/>
      <c r="C57" s="150" t="s">
        <v>215</v>
      </c>
      <c r="D57" s="150"/>
      <c r="E57" s="824"/>
      <c r="F57" s="138" t="s">
        <v>65</v>
      </c>
      <c r="G57" s="437">
        <f t="shared" si="35"/>
        <v>10000</v>
      </c>
      <c r="H57" s="336">
        <v>10000</v>
      </c>
      <c r="I57" s="334" t="s">
        <v>946</v>
      </c>
      <c r="J57" s="334" t="s">
        <v>946</v>
      </c>
      <c r="K57" s="334" t="s">
        <v>946</v>
      </c>
      <c r="L57" s="334" t="s">
        <v>946</v>
      </c>
      <c r="M57" s="334" t="s">
        <v>946</v>
      </c>
      <c r="N57" s="334" t="s">
        <v>946</v>
      </c>
      <c r="O57" s="430">
        <f t="shared" si="36"/>
        <v>10000</v>
      </c>
      <c r="P57" s="24">
        <v>10000</v>
      </c>
      <c r="Q57" s="24"/>
      <c r="R57" s="24"/>
      <c r="S57" s="24"/>
      <c r="T57" s="24"/>
      <c r="U57" s="24"/>
      <c r="V57" s="24"/>
      <c r="W57" s="26"/>
      <c r="X57" s="164">
        <f t="shared" ref="X57:X88" si="37">O57-G57</f>
        <v>0</v>
      </c>
      <c r="Y57" s="24">
        <v>10000</v>
      </c>
      <c r="Z57" s="64">
        <v>10000</v>
      </c>
    </row>
    <row r="58" spans="2:88" x14ac:dyDescent="0.25">
      <c r="B58" s="821"/>
      <c r="C58" s="150" t="s">
        <v>216</v>
      </c>
      <c r="D58" s="150"/>
      <c r="E58" s="824"/>
      <c r="F58" s="138" t="s">
        <v>67</v>
      </c>
      <c r="G58" s="437">
        <f t="shared" si="35"/>
        <v>5000</v>
      </c>
      <c r="H58" s="336">
        <v>5000</v>
      </c>
      <c r="I58" s="334" t="s">
        <v>946</v>
      </c>
      <c r="J58" s="334" t="s">
        <v>946</v>
      </c>
      <c r="K58" s="334" t="s">
        <v>946</v>
      </c>
      <c r="L58" s="334" t="s">
        <v>946</v>
      </c>
      <c r="M58" s="334" t="s">
        <v>946</v>
      </c>
      <c r="N58" s="334" t="s">
        <v>946</v>
      </c>
      <c r="O58" s="430">
        <f t="shared" si="36"/>
        <v>5000</v>
      </c>
      <c r="P58" s="24">
        <v>5000</v>
      </c>
      <c r="Q58" s="24"/>
      <c r="R58" s="24"/>
      <c r="S58" s="24"/>
      <c r="T58" s="24"/>
      <c r="U58" s="24"/>
      <c r="V58" s="24"/>
      <c r="W58" s="26"/>
      <c r="X58" s="164">
        <f t="shared" si="37"/>
        <v>0</v>
      </c>
      <c r="Y58" s="24">
        <v>5000</v>
      </c>
      <c r="Z58" s="64">
        <v>5000</v>
      </c>
    </row>
    <row r="59" spans="2:88" x14ac:dyDescent="0.25">
      <c r="B59" s="821"/>
      <c r="C59" s="150" t="s">
        <v>98</v>
      </c>
      <c r="D59" s="150"/>
      <c r="E59" s="824"/>
      <c r="F59" s="138" t="s">
        <v>71</v>
      </c>
      <c r="G59" s="437">
        <f t="shared" si="35"/>
        <v>0</v>
      </c>
      <c r="H59" s="336">
        <v>0</v>
      </c>
      <c r="I59" s="334" t="s">
        <v>946</v>
      </c>
      <c r="J59" s="334" t="s">
        <v>946</v>
      </c>
      <c r="K59" s="334" t="s">
        <v>946</v>
      </c>
      <c r="L59" s="334" t="s">
        <v>946</v>
      </c>
      <c r="M59" s="334" t="s">
        <v>946</v>
      </c>
      <c r="N59" s="334" t="s">
        <v>946</v>
      </c>
      <c r="O59" s="430">
        <f t="shared" si="36"/>
        <v>0</v>
      </c>
      <c r="P59" s="24">
        <v>0</v>
      </c>
      <c r="Q59" s="24"/>
      <c r="R59" s="24"/>
      <c r="S59" s="24"/>
      <c r="T59" s="24"/>
      <c r="U59" s="24"/>
      <c r="V59" s="24"/>
      <c r="W59" s="26"/>
      <c r="X59" s="164">
        <f t="shared" si="37"/>
        <v>0</v>
      </c>
      <c r="Y59" s="24">
        <v>0</v>
      </c>
      <c r="Z59" s="64">
        <v>0</v>
      </c>
    </row>
    <row r="60" spans="2:88" x14ac:dyDescent="0.25">
      <c r="B60" s="822"/>
      <c r="C60" s="150" t="s">
        <v>23</v>
      </c>
      <c r="D60" s="150"/>
      <c r="E60" s="825"/>
      <c r="F60" s="138"/>
      <c r="G60" s="437">
        <f t="shared" si="35"/>
        <v>0</v>
      </c>
      <c r="H60" s="336">
        <v>0</v>
      </c>
      <c r="I60" s="334" t="s">
        <v>946</v>
      </c>
      <c r="J60" s="334" t="s">
        <v>946</v>
      </c>
      <c r="K60" s="334" t="s">
        <v>946</v>
      </c>
      <c r="L60" s="334" t="s">
        <v>946</v>
      </c>
      <c r="M60" s="334" t="s">
        <v>946</v>
      </c>
      <c r="N60" s="334" t="s">
        <v>946</v>
      </c>
      <c r="O60" s="430">
        <f t="shared" si="36"/>
        <v>0</v>
      </c>
      <c r="P60" s="24">
        <v>0</v>
      </c>
      <c r="Q60" s="24"/>
      <c r="R60" s="24"/>
      <c r="S60" s="24"/>
      <c r="T60" s="24"/>
      <c r="U60" s="24"/>
      <c r="V60" s="24"/>
      <c r="W60" s="26"/>
      <c r="X60" s="164">
        <f t="shared" si="37"/>
        <v>0</v>
      </c>
      <c r="Y60" s="24">
        <v>0</v>
      </c>
      <c r="Z60" s="64">
        <v>0</v>
      </c>
    </row>
    <row r="61" spans="2:88" x14ac:dyDescent="0.25">
      <c r="B61" s="796" t="s">
        <v>217</v>
      </c>
      <c r="C61" s="797"/>
      <c r="D61" s="162"/>
      <c r="E61" s="137" t="s">
        <v>199</v>
      </c>
      <c r="F61" s="138"/>
      <c r="G61" s="436">
        <f>SUM(G62:G64)</f>
        <v>40000</v>
      </c>
      <c r="H61" s="338">
        <f t="shared" ref="H61:N61" si="38">SUM(H62:H64)</f>
        <v>40000</v>
      </c>
      <c r="I61" s="461">
        <f t="shared" si="38"/>
        <v>0</v>
      </c>
      <c r="J61" s="461">
        <f t="shared" si="38"/>
        <v>0</v>
      </c>
      <c r="K61" s="461">
        <f t="shared" si="38"/>
        <v>0</v>
      </c>
      <c r="L61" s="461">
        <f t="shared" si="38"/>
        <v>0</v>
      </c>
      <c r="M61" s="461">
        <f t="shared" si="38"/>
        <v>0</v>
      </c>
      <c r="N61" s="461">
        <f t="shared" si="38"/>
        <v>0</v>
      </c>
      <c r="O61" s="429">
        <f>SUM(O62:O64)</f>
        <v>40000</v>
      </c>
      <c r="P61" s="462">
        <f t="shared" ref="P61:U61" si="39">SUM(P62:P64)</f>
        <v>40000</v>
      </c>
      <c r="Q61" s="462">
        <f t="shared" si="39"/>
        <v>0</v>
      </c>
      <c r="R61" s="462">
        <f t="shared" si="39"/>
        <v>0</v>
      </c>
      <c r="S61" s="462">
        <f t="shared" si="39"/>
        <v>0</v>
      </c>
      <c r="T61" s="462">
        <f t="shared" si="39"/>
        <v>0</v>
      </c>
      <c r="U61" s="462">
        <f t="shared" si="39"/>
        <v>0</v>
      </c>
      <c r="V61" s="462">
        <f t="shared" ref="V61" si="40">SUM(V62:V64)</f>
        <v>0</v>
      </c>
      <c r="W61" s="464"/>
      <c r="X61" s="166">
        <f t="shared" si="37"/>
        <v>0</v>
      </c>
      <c r="Y61" s="27">
        <v>30000</v>
      </c>
      <c r="Z61" s="65">
        <v>30000</v>
      </c>
    </row>
    <row r="62" spans="2:88" x14ac:dyDescent="0.25">
      <c r="B62" s="832" t="s">
        <v>5</v>
      </c>
      <c r="C62" s="150" t="s">
        <v>99</v>
      </c>
      <c r="D62" s="150"/>
      <c r="E62" s="823" t="s">
        <v>199</v>
      </c>
      <c r="F62" s="138" t="s">
        <v>55</v>
      </c>
      <c r="G62" s="437">
        <f t="shared" ref="G62:G66" si="41">SUM(H62:N62)</f>
        <v>40000</v>
      </c>
      <c r="H62" s="336">
        <v>40000</v>
      </c>
      <c r="I62" s="334" t="s">
        <v>946</v>
      </c>
      <c r="J62" s="334" t="s">
        <v>946</v>
      </c>
      <c r="K62" s="334" t="s">
        <v>946</v>
      </c>
      <c r="L62" s="334" t="s">
        <v>946</v>
      </c>
      <c r="M62" s="334" t="s">
        <v>946</v>
      </c>
      <c r="N62" s="334" t="s">
        <v>946</v>
      </c>
      <c r="O62" s="430">
        <f t="shared" ref="O62:O66" si="42">SUM(P62:V62)</f>
        <v>40000</v>
      </c>
      <c r="P62" s="24">
        <v>40000</v>
      </c>
      <c r="Q62" s="24"/>
      <c r="R62" s="24"/>
      <c r="S62" s="24"/>
      <c r="T62" s="24"/>
      <c r="U62" s="24"/>
      <c r="V62" s="24"/>
      <c r="W62" s="26"/>
      <c r="X62" s="164">
        <f t="shared" si="37"/>
        <v>0</v>
      </c>
      <c r="Y62" s="471" t="s">
        <v>385</v>
      </c>
      <c r="Z62" s="472" t="s">
        <v>385</v>
      </c>
    </row>
    <row r="63" spans="2:88" x14ac:dyDescent="0.25">
      <c r="B63" s="833"/>
      <c r="C63" s="150" t="s">
        <v>100</v>
      </c>
      <c r="D63" s="150"/>
      <c r="E63" s="824"/>
      <c r="F63" s="138" t="s">
        <v>61</v>
      </c>
      <c r="G63" s="437">
        <f t="shared" si="41"/>
        <v>0</v>
      </c>
      <c r="H63" s="336">
        <v>0</v>
      </c>
      <c r="I63" s="334" t="s">
        <v>946</v>
      </c>
      <c r="J63" s="334" t="s">
        <v>946</v>
      </c>
      <c r="K63" s="334" t="s">
        <v>946</v>
      </c>
      <c r="L63" s="334" t="s">
        <v>946</v>
      </c>
      <c r="M63" s="334" t="s">
        <v>946</v>
      </c>
      <c r="N63" s="334" t="s">
        <v>946</v>
      </c>
      <c r="O63" s="430">
        <f t="shared" si="42"/>
        <v>0</v>
      </c>
      <c r="P63" s="24">
        <v>0</v>
      </c>
      <c r="Q63" s="24"/>
      <c r="R63" s="24"/>
      <c r="S63" s="24"/>
      <c r="T63" s="24"/>
      <c r="U63" s="24"/>
      <c r="V63" s="24"/>
      <c r="W63" s="26"/>
      <c r="X63" s="164">
        <f t="shared" si="37"/>
        <v>0</v>
      </c>
      <c r="Y63" s="471" t="s">
        <v>385</v>
      </c>
      <c r="Z63" s="472" t="s">
        <v>385</v>
      </c>
    </row>
    <row r="64" spans="2:88" x14ac:dyDescent="0.25">
      <c r="B64" s="834"/>
      <c r="C64" s="150" t="s">
        <v>23</v>
      </c>
      <c r="D64" s="150"/>
      <c r="E64" s="825"/>
      <c r="F64" s="138"/>
      <c r="G64" s="437">
        <f t="shared" si="41"/>
        <v>0</v>
      </c>
      <c r="H64" s="336">
        <v>0</v>
      </c>
      <c r="I64" s="334" t="s">
        <v>946</v>
      </c>
      <c r="J64" s="334" t="s">
        <v>946</v>
      </c>
      <c r="K64" s="334" t="s">
        <v>946</v>
      </c>
      <c r="L64" s="334" t="s">
        <v>946</v>
      </c>
      <c r="M64" s="334" t="s">
        <v>946</v>
      </c>
      <c r="N64" s="334" t="s">
        <v>946</v>
      </c>
      <c r="O64" s="430">
        <f t="shared" si="42"/>
        <v>0</v>
      </c>
      <c r="P64" s="24">
        <v>0</v>
      </c>
      <c r="Q64" s="24"/>
      <c r="R64" s="24"/>
      <c r="S64" s="24"/>
      <c r="T64" s="24"/>
      <c r="U64" s="24"/>
      <c r="V64" s="24"/>
      <c r="W64" s="26"/>
      <c r="X64" s="164">
        <f t="shared" si="37"/>
        <v>0</v>
      </c>
      <c r="Y64" s="471" t="s">
        <v>385</v>
      </c>
      <c r="Z64" s="472" t="s">
        <v>385</v>
      </c>
    </row>
    <row r="65" spans="2:26" x14ac:dyDescent="0.25">
      <c r="B65" s="796" t="s">
        <v>6</v>
      </c>
      <c r="C65" s="797"/>
      <c r="D65" s="162"/>
      <c r="E65" s="137" t="s">
        <v>218</v>
      </c>
      <c r="F65" s="138"/>
      <c r="G65" s="436">
        <f t="shared" si="41"/>
        <v>0</v>
      </c>
      <c r="H65" s="338">
        <v>0</v>
      </c>
      <c r="I65" s="334" t="s">
        <v>946</v>
      </c>
      <c r="J65" s="334" t="s">
        <v>946</v>
      </c>
      <c r="K65" s="334" t="s">
        <v>946</v>
      </c>
      <c r="L65" s="334" t="s">
        <v>946</v>
      </c>
      <c r="M65" s="334" t="s">
        <v>946</v>
      </c>
      <c r="N65" s="334" t="s">
        <v>946</v>
      </c>
      <c r="O65" s="429">
        <f t="shared" si="42"/>
        <v>0</v>
      </c>
      <c r="P65" s="27">
        <v>0</v>
      </c>
      <c r="Q65" s="27"/>
      <c r="R65" s="27"/>
      <c r="S65" s="27"/>
      <c r="T65" s="27"/>
      <c r="U65" s="27"/>
      <c r="V65" s="27"/>
      <c r="W65" s="29"/>
      <c r="X65" s="166">
        <f t="shared" si="37"/>
        <v>0</v>
      </c>
      <c r="Y65" s="27">
        <v>0</v>
      </c>
      <c r="Z65" s="65">
        <v>0</v>
      </c>
    </row>
    <row r="66" spans="2:26" ht="15" customHeight="1" x14ac:dyDescent="0.25">
      <c r="B66" s="796" t="s">
        <v>7</v>
      </c>
      <c r="C66" s="797"/>
      <c r="D66" s="162"/>
      <c r="E66" s="137" t="s">
        <v>219</v>
      </c>
      <c r="F66" s="138"/>
      <c r="G66" s="436">
        <f t="shared" si="41"/>
        <v>0</v>
      </c>
      <c r="H66" s="338">
        <v>0</v>
      </c>
      <c r="I66" s="334" t="s">
        <v>946</v>
      </c>
      <c r="J66" s="334" t="s">
        <v>946</v>
      </c>
      <c r="K66" s="334" t="s">
        <v>946</v>
      </c>
      <c r="L66" s="334" t="s">
        <v>946</v>
      </c>
      <c r="M66" s="334" t="s">
        <v>946</v>
      </c>
      <c r="N66" s="334" t="s">
        <v>946</v>
      </c>
      <c r="O66" s="429">
        <f t="shared" si="42"/>
        <v>0</v>
      </c>
      <c r="P66" s="27">
        <v>0</v>
      </c>
      <c r="Q66" s="27"/>
      <c r="R66" s="27"/>
      <c r="S66" s="27"/>
      <c r="T66" s="27"/>
      <c r="U66" s="27"/>
      <c r="V66" s="27"/>
      <c r="W66" s="29"/>
      <c r="X66" s="166">
        <f t="shared" si="37"/>
        <v>0</v>
      </c>
      <c r="Y66" s="27">
        <v>0</v>
      </c>
      <c r="Z66" s="65">
        <v>0</v>
      </c>
    </row>
    <row r="67" spans="2:26" ht="15" customHeight="1" x14ac:dyDescent="0.25">
      <c r="B67" s="796" t="s">
        <v>221</v>
      </c>
      <c r="C67" s="797"/>
      <c r="D67" s="162"/>
      <c r="E67" s="137" t="s">
        <v>220</v>
      </c>
      <c r="F67" s="138"/>
      <c r="G67" s="438">
        <f>SUM(G68:G98)</f>
        <v>1462000</v>
      </c>
      <c r="H67" s="461">
        <f t="shared" ref="H67" si="43">SUM(H68:H98)</f>
        <v>1462000</v>
      </c>
      <c r="I67" s="461">
        <f t="shared" ref="I67:N67" si="44">SUM(I68:I98)</f>
        <v>0</v>
      </c>
      <c r="J67" s="461">
        <f t="shared" si="44"/>
        <v>0</v>
      </c>
      <c r="K67" s="461">
        <f t="shared" si="44"/>
        <v>0</v>
      </c>
      <c r="L67" s="461">
        <f t="shared" si="44"/>
        <v>0</v>
      </c>
      <c r="M67" s="461">
        <f t="shared" si="44"/>
        <v>0</v>
      </c>
      <c r="N67" s="461">
        <f t="shared" si="44"/>
        <v>0</v>
      </c>
      <c r="O67" s="429">
        <f>SUM(O68:O98)</f>
        <v>1375000</v>
      </c>
      <c r="P67" s="462">
        <f t="shared" ref="P67:U67" si="45">SUM(P68:P98)</f>
        <v>1375000</v>
      </c>
      <c r="Q67" s="462">
        <f t="shared" si="45"/>
        <v>0</v>
      </c>
      <c r="R67" s="462">
        <f t="shared" si="45"/>
        <v>0</v>
      </c>
      <c r="S67" s="462">
        <f t="shared" si="45"/>
        <v>0</v>
      </c>
      <c r="T67" s="462">
        <f t="shared" si="45"/>
        <v>0</v>
      </c>
      <c r="U67" s="462">
        <f t="shared" si="45"/>
        <v>0</v>
      </c>
      <c r="V67" s="462">
        <f t="shared" ref="V67" si="46">SUM(V68:V98)</f>
        <v>0</v>
      </c>
      <c r="W67" s="22"/>
      <c r="X67" s="166">
        <f t="shared" si="37"/>
        <v>-87000</v>
      </c>
      <c r="Y67" s="462">
        <f t="shared" ref="Y67:Z67" si="47">SUM(Y68:Y98)</f>
        <v>1206000</v>
      </c>
      <c r="Z67" s="465">
        <f t="shared" si="47"/>
        <v>1242000</v>
      </c>
    </row>
    <row r="68" spans="2:26" ht="15" customHeight="1" x14ac:dyDescent="0.25">
      <c r="B68" s="820" t="s">
        <v>5</v>
      </c>
      <c r="C68" s="150" t="s">
        <v>260</v>
      </c>
      <c r="D68" s="150"/>
      <c r="E68" s="823" t="s">
        <v>220</v>
      </c>
      <c r="F68" s="138" t="s">
        <v>55</v>
      </c>
      <c r="G68" s="437">
        <f>SUM(H68:N68)</f>
        <v>1000</v>
      </c>
      <c r="H68" s="336">
        <v>1000</v>
      </c>
      <c r="I68" s="334" t="s">
        <v>946</v>
      </c>
      <c r="J68" s="334" t="s">
        <v>946</v>
      </c>
      <c r="K68" s="334" t="s">
        <v>946</v>
      </c>
      <c r="L68" s="334" t="s">
        <v>946</v>
      </c>
      <c r="M68" s="334" t="s">
        <v>946</v>
      </c>
      <c r="N68" s="334" t="s">
        <v>946</v>
      </c>
      <c r="O68" s="430">
        <f t="shared" ref="O68:O98" si="48">SUM(P68:V68)</f>
        <v>1000</v>
      </c>
      <c r="P68" s="24">
        <v>1000</v>
      </c>
      <c r="Q68" s="24"/>
      <c r="R68" s="24"/>
      <c r="S68" s="24"/>
      <c r="T68" s="24"/>
      <c r="U68" s="24"/>
      <c r="V68" s="24"/>
      <c r="W68" s="26"/>
      <c r="X68" s="164">
        <f t="shared" si="37"/>
        <v>0</v>
      </c>
      <c r="Y68" s="24">
        <v>1000</v>
      </c>
      <c r="Z68" s="64">
        <v>1000</v>
      </c>
    </row>
    <row r="69" spans="2:26" x14ac:dyDescent="0.25">
      <c r="B69" s="821"/>
      <c r="C69" s="150" t="s">
        <v>101</v>
      </c>
      <c r="D69" s="150"/>
      <c r="E69" s="824"/>
      <c r="F69" s="138" t="s">
        <v>61</v>
      </c>
      <c r="G69" s="437">
        <f t="shared" ref="G69:G98" si="49">SUM(H69:N69)</f>
        <v>6000</v>
      </c>
      <c r="H69" s="336">
        <v>6000</v>
      </c>
      <c r="I69" s="334" t="s">
        <v>946</v>
      </c>
      <c r="J69" s="334" t="s">
        <v>946</v>
      </c>
      <c r="K69" s="334" t="s">
        <v>946</v>
      </c>
      <c r="L69" s="334" t="s">
        <v>946</v>
      </c>
      <c r="M69" s="334" t="s">
        <v>946</v>
      </c>
      <c r="N69" s="334" t="s">
        <v>946</v>
      </c>
      <c r="O69" s="430">
        <f t="shared" si="48"/>
        <v>6000</v>
      </c>
      <c r="P69" s="24">
        <v>6000</v>
      </c>
      <c r="Q69" s="24"/>
      <c r="R69" s="24"/>
      <c r="S69" s="24"/>
      <c r="T69" s="24"/>
      <c r="U69" s="24"/>
      <c r="V69" s="24"/>
      <c r="W69" s="26"/>
      <c r="X69" s="164">
        <f t="shared" si="37"/>
        <v>0</v>
      </c>
      <c r="Y69" s="24">
        <v>6000</v>
      </c>
      <c r="Z69" s="64">
        <v>6000</v>
      </c>
    </row>
    <row r="70" spans="2:26" x14ac:dyDescent="0.25">
      <c r="B70" s="821"/>
      <c r="C70" s="150" t="s">
        <v>102</v>
      </c>
      <c r="D70" s="150"/>
      <c r="E70" s="824"/>
      <c r="F70" s="138" t="s">
        <v>65</v>
      </c>
      <c r="G70" s="437">
        <f t="shared" si="49"/>
        <v>5000</v>
      </c>
      <c r="H70" s="336">
        <v>5000</v>
      </c>
      <c r="I70" s="334" t="s">
        <v>946</v>
      </c>
      <c r="J70" s="334" t="s">
        <v>946</v>
      </c>
      <c r="K70" s="334" t="s">
        <v>946</v>
      </c>
      <c r="L70" s="334" t="s">
        <v>946</v>
      </c>
      <c r="M70" s="334" t="s">
        <v>946</v>
      </c>
      <c r="N70" s="334" t="s">
        <v>946</v>
      </c>
      <c r="O70" s="430">
        <f t="shared" si="48"/>
        <v>5000</v>
      </c>
      <c r="P70" s="24">
        <v>5000</v>
      </c>
      <c r="Q70" s="24"/>
      <c r="R70" s="24"/>
      <c r="S70" s="24"/>
      <c r="T70" s="24"/>
      <c r="U70" s="24"/>
      <c r="V70" s="24"/>
      <c r="W70" s="26"/>
      <c r="X70" s="164">
        <f t="shared" si="37"/>
        <v>0</v>
      </c>
      <c r="Y70" s="24">
        <v>5000</v>
      </c>
      <c r="Z70" s="64">
        <v>5000</v>
      </c>
    </row>
    <row r="71" spans="2:26" ht="25.5" x14ac:dyDescent="0.25">
      <c r="B71" s="821"/>
      <c r="C71" s="150" t="s">
        <v>261</v>
      </c>
      <c r="D71" s="150"/>
      <c r="E71" s="824"/>
      <c r="F71" s="138" t="s">
        <v>67</v>
      </c>
      <c r="G71" s="437">
        <f t="shared" si="49"/>
        <v>0</v>
      </c>
      <c r="H71" s="336">
        <v>0</v>
      </c>
      <c r="I71" s="334" t="s">
        <v>946</v>
      </c>
      <c r="J71" s="334" t="s">
        <v>946</v>
      </c>
      <c r="K71" s="334" t="s">
        <v>946</v>
      </c>
      <c r="L71" s="334" t="s">
        <v>946</v>
      </c>
      <c r="M71" s="334" t="s">
        <v>946</v>
      </c>
      <c r="N71" s="334" t="s">
        <v>946</v>
      </c>
      <c r="O71" s="430">
        <f t="shared" si="48"/>
        <v>0</v>
      </c>
      <c r="P71" s="24">
        <v>0</v>
      </c>
      <c r="Q71" s="24"/>
      <c r="R71" s="24"/>
      <c r="S71" s="24"/>
      <c r="T71" s="24"/>
      <c r="U71" s="24"/>
      <c r="V71" s="24"/>
      <c r="W71" s="26"/>
      <c r="X71" s="164">
        <f t="shared" si="37"/>
        <v>0</v>
      </c>
      <c r="Y71" s="24">
        <v>0</v>
      </c>
      <c r="Z71" s="64">
        <v>0</v>
      </c>
    </row>
    <row r="72" spans="2:26" ht="25.5" x14ac:dyDescent="0.25">
      <c r="B72" s="821"/>
      <c r="C72" s="150" t="s">
        <v>104</v>
      </c>
      <c r="D72" s="150"/>
      <c r="E72" s="824"/>
      <c r="F72" s="138" t="s">
        <v>75</v>
      </c>
      <c r="G72" s="437">
        <f t="shared" si="49"/>
        <v>200000</v>
      </c>
      <c r="H72" s="336">
        <v>200000</v>
      </c>
      <c r="I72" s="334" t="s">
        <v>946</v>
      </c>
      <c r="J72" s="334" t="s">
        <v>946</v>
      </c>
      <c r="K72" s="334" t="s">
        <v>946</v>
      </c>
      <c r="L72" s="334" t="s">
        <v>946</v>
      </c>
      <c r="M72" s="334" t="s">
        <v>946</v>
      </c>
      <c r="N72" s="334" t="s">
        <v>946</v>
      </c>
      <c r="O72" s="430">
        <f t="shared" si="48"/>
        <v>220000</v>
      </c>
      <c r="P72" s="24">
        <v>220000</v>
      </c>
      <c r="Q72" s="24"/>
      <c r="R72" s="24"/>
      <c r="S72" s="24"/>
      <c r="T72" s="24"/>
      <c r="U72" s="24"/>
      <c r="V72" s="24"/>
      <c r="W72" s="26"/>
      <c r="X72" s="164">
        <f t="shared" si="37"/>
        <v>20000</v>
      </c>
      <c r="Y72" s="24">
        <v>230000</v>
      </c>
      <c r="Z72" s="64">
        <v>240000</v>
      </c>
    </row>
    <row r="73" spans="2:26" ht="25.5" x14ac:dyDescent="0.25">
      <c r="B73" s="821"/>
      <c r="C73" s="150" t="s">
        <v>105</v>
      </c>
      <c r="D73" s="150"/>
      <c r="E73" s="824"/>
      <c r="F73" s="138" t="s">
        <v>69</v>
      </c>
      <c r="G73" s="437">
        <f t="shared" si="49"/>
        <v>2000</v>
      </c>
      <c r="H73" s="336">
        <v>2000</v>
      </c>
      <c r="I73" s="334" t="s">
        <v>946</v>
      </c>
      <c r="J73" s="334" t="s">
        <v>946</v>
      </c>
      <c r="K73" s="334" t="s">
        <v>946</v>
      </c>
      <c r="L73" s="334" t="s">
        <v>946</v>
      </c>
      <c r="M73" s="334" t="s">
        <v>946</v>
      </c>
      <c r="N73" s="334" t="s">
        <v>946</v>
      </c>
      <c r="O73" s="430">
        <f t="shared" si="48"/>
        <v>2000</v>
      </c>
      <c r="P73" s="24">
        <v>2000</v>
      </c>
      <c r="Q73" s="24"/>
      <c r="R73" s="24"/>
      <c r="S73" s="24"/>
      <c r="T73" s="24"/>
      <c r="U73" s="24"/>
      <c r="V73" s="24"/>
      <c r="W73" s="26"/>
      <c r="X73" s="164">
        <f t="shared" si="37"/>
        <v>0</v>
      </c>
      <c r="Y73" s="24">
        <v>2000</v>
      </c>
      <c r="Z73" s="64">
        <v>2000</v>
      </c>
    </row>
    <row r="74" spans="2:26" x14ac:dyDescent="0.25">
      <c r="B74" s="821"/>
      <c r="C74" s="150" t="s">
        <v>106</v>
      </c>
      <c r="D74" s="150"/>
      <c r="E74" s="824"/>
      <c r="F74" s="138" t="s">
        <v>71</v>
      </c>
      <c r="G74" s="437">
        <f t="shared" si="49"/>
        <v>150000</v>
      </c>
      <c r="H74" s="336">
        <v>150000</v>
      </c>
      <c r="I74" s="334" t="s">
        <v>946</v>
      </c>
      <c r="J74" s="334" t="s">
        <v>946</v>
      </c>
      <c r="K74" s="334" t="s">
        <v>946</v>
      </c>
      <c r="L74" s="334" t="s">
        <v>946</v>
      </c>
      <c r="M74" s="334" t="s">
        <v>946</v>
      </c>
      <c r="N74" s="334" t="s">
        <v>946</v>
      </c>
      <c r="O74" s="430">
        <f t="shared" si="48"/>
        <v>160000</v>
      </c>
      <c r="P74" s="24">
        <v>160000</v>
      </c>
      <c r="Q74" s="24"/>
      <c r="R74" s="24"/>
      <c r="S74" s="24"/>
      <c r="T74" s="24"/>
      <c r="U74" s="24"/>
      <c r="V74" s="24"/>
      <c r="W74" s="26"/>
      <c r="X74" s="164">
        <f t="shared" si="37"/>
        <v>10000</v>
      </c>
      <c r="Y74" s="24">
        <v>170000</v>
      </c>
      <c r="Z74" s="64">
        <v>180000</v>
      </c>
    </row>
    <row r="75" spans="2:26" x14ac:dyDescent="0.25">
      <c r="B75" s="821"/>
      <c r="C75" s="150" t="s">
        <v>107</v>
      </c>
      <c r="D75" s="150"/>
      <c r="E75" s="824"/>
      <c r="F75" s="138" t="s">
        <v>57</v>
      </c>
      <c r="G75" s="437">
        <f t="shared" si="49"/>
        <v>0</v>
      </c>
      <c r="H75" s="336">
        <v>0</v>
      </c>
      <c r="I75" s="334" t="s">
        <v>946</v>
      </c>
      <c r="J75" s="334" t="s">
        <v>946</v>
      </c>
      <c r="K75" s="334" t="s">
        <v>946</v>
      </c>
      <c r="L75" s="334" t="s">
        <v>946</v>
      </c>
      <c r="M75" s="334" t="s">
        <v>946</v>
      </c>
      <c r="N75" s="334" t="s">
        <v>946</v>
      </c>
      <c r="O75" s="430">
        <f t="shared" si="48"/>
        <v>0</v>
      </c>
      <c r="P75" s="24">
        <v>0</v>
      </c>
      <c r="Q75" s="24"/>
      <c r="R75" s="24"/>
      <c r="S75" s="24"/>
      <c r="T75" s="24"/>
      <c r="U75" s="24"/>
      <c r="V75" s="24"/>
      <c r="W75" s="26"/>
      <c r="X75" s="164">
        <f t="shared" si="37"/>
        <v>0</v>
      </c>
      <c r="Y75" s="24">
        <v>0</v>
      </c>
      <c r="Z75" s="64">
        <v>0</v>
      </c>
    </row>
    <row r="76" spans="2:26" x14ac:dyDescent="0.25">
      <c r="B76" s="821"/>
      <c r="C76" s="150" t="s">
        <v>108</v>
      </c>
      <c r="D76" s="150"/>
      <c r="E76" s="824"/>
      <c r="F76" s="138" t="s">
        <v>59</v>
      </c>
      <c r="G76" s="437">
        <f t="shared" si="49"/>
        <v>21000</v>
      </c>
      <c r="H76" s="336">
        <v>21000</v>
      </c>
      <c r="I76" s="334" t="s">
        <v>946</v>
      </c>
      <c r="J76" s="334" t="s">
        <v>946</v>
      </c>
      <c r="K76" s="334" t="s">
        <v>946</v>
      </c>
      <c r="L76" s="334" t="s">
        <v>946</v>
      </c>
      <c r="M76" s="334" t="s">
        <v>946</v>
      </c>
      <c r="N76" s="334" t="s">
        <v>946</v>
      </c>
      <c r="O76" s="430">
        <f t="shared" si="48"/>
        <v>22000</v>
      </c>
      <c r="P76" s="24">
        <v>22000</v>
      </c>
      <c r="Q76" s="24"/>
      <c r="R76" s="24"/>
      <c r="S76" s="24"/>
      <c r="T76" s="24"/>
      <c r="U76" s="24"/>
      <c r="V76" s="24"/>
      <c r="W76" s="26"/>
      <c r="X76" s="164">
        <f t="shared" si="37"/>
        <v>1000</v>
      </c>
      <c r="Y76" s="24">
        <v>23000</v>
      </c>
      <c r="Z76" s="64">
        <v>24000</v>
      </c>
    </row>
    <row r="77" spans="2:26" x14ac:dyDescent="0.25">
      <c r="B77" s="821"/>
      <c r="C77" s="150" t="s">
        <v>110</v>
      </c>
      <c r="D77" s="150"/>
      <c r="E77" s="824"/>
      <c r="F77" s="138" t="s">
        <v>109</v>
      </c>
      <c r="G77" s="437">
        <f t="shared" si="49"/>
        <v>0</v>
      </c>
      <c r="H77" s="336">
        <v>0</v>
      </c>
      <c r="I77" s="334" t="s">
        <v>946</v>
      </c>
      <c r="J77" s="334" t="s">
        <v>946</v>
      </c>
      <c r="K77" s="334" t="s">
        <v>946</v>
      </c>
      <c r="L77" s="334" t="s">
        <v>946</v>
      </c>
      <c r="M77" s="334" t="s">
        <v>946</v>
      </c>
      <c r="N77" s="334" t="s">
        <v>946</v>
      </c>
      <c r="O77" s="430">
        <f t="shared" si="48"/>
        <v>0</v>
      </c>
      <c r="P77" s="24">
        <v>0</v>
      </c>
      <c r="Q77" s="24"/>
      <c r="R77" s="24"/>
      <c r="S77" s="24"/>
      <c r="T77" s="24"/>
      <c r="U77" s="24"/>
      <c r="V77" s="24"/>
      <c r="W77" s="26"/>
      <c r="X77" s="164">
        <f t="shared" si="37"/>
        <v>0</v>
      </c>
      <c r="Y77" s="24">
        <v>0</v>
      </c>
      <c r="Z77" s="64">
        <v>0</v>
      </c>
    </row>
    <row r="78" spans="2:26" x14ac:dyDescent="0.25">
      <c r="B78" s="821"/>
      <c r="C78" s="150" t="s">
        <v>262</v>
      </c>
      <c r="D78" s="150"/>
      <c r="E78" s="824"/>
      <c r="F78" s="138" t="s">
        <v>111</v>
      </c>
      <c r="G78" s="437">
        <f t="shared" si="49"/>
        <v>4000</v>
      </c>
      <c r="H78" s="336">
        <v>4000</v>
      </c>
      <c r="I78" s="334" t="s">
        <v>946</v>
      </c>
      <c r="J78" s="334" t="s">
        <v>946</v>
      </c>
      <c r="K78" s="334" t="s">
        <v>946</v>
      </c>
      <c r="L78" s="334" t="s">
        <v>946</v>
      </c>
      <c r="M78" s="334" t="s">
        <v>946</v>
      </c>
      <c r="N78" s="334" t="s">
        <v>946</v>
      </c>
      <c r="O78" s="430">
        <f t="shared" si="48"/>
        <v>4000</v>
      </c>
      <c r="P78" s="24">
        <v>4000</v>
      </c>
      <c r="Q78" s="24"/>
      <c r="R78" s="24"/>
      <c r="S78" s="24"/>
      <c r="T78" s="24"/>
      <c r="U78" s="24"/>
      <c r="V78" s="24"/>
      <c r="W78" s="26"/>
      <c r="X78" s="164">
        <f t="shared" si="37"/>
        <v>0</v>
      </c>
      <c r="Y78" s="24">
        <v>4000</v>
      </c>
      <c r="Z78" s="64">
        <v>4000</v>
      </c>
    </row>
    <row r="79" spans="2:26" x14ac:dyDescent="0.25">
      <c r="B79" s="821"/>
      <c r="C79" s="150" t="s">
        <v>114</v>
      </c>
      <c r="D79" s="150"/>
      <c r="E79" s="824"/>
      <c r="F79" s="138" t="s">
        <v>112</v>
      </c>
      <c r="G79" s="437">
        <f t="shared" si="49"/>
        <v>7000</v>
      </c>
      <c r="H79" s="336">
        <v>7000</v>
      </c>
      <c r="I79" s="334" t="s">
        <v>946</v>
      </c>
      <c r="J79" s="334" t="s">
        <v>946</v>
      </c>
      <c r="K79" s="334" t="s">
        <v>946</v>
      </c>
      <c r="L79" s="334" t="s">
        <v>946</v>
      </c>
      <c r="M79" s="334" t="s">
        <v>946</v>
      </c>
      <c r="N79" s="334" t="s">
        <v>946</v>
      </c>
      <c r="O79" s="430">
        <f t="shared" si="48"/>
        <v>7000</v>
      </c>
      <c r="P79" s="24">
        <v>7000</v>
      </c>
      <c r="Q79" s="24"/>
      <c r="R79" s="24"/>
      <c r="S79" s="24"/>
      <c r="T79" s="24"/>
      <c r="U79" s="24"/>
      <c r="V79" s="24"/>
      <c r="W79" s="26"/>
      <c r="X79" s="164">
        <f t="shared" si="37"/>
        <v>0</v>
      </c>
      <c r="Y79" s="24">
        <v>7000</v>
      </c>
      <c r="Z79" s="64">
        <v>7000</v>
      </c>
    </row>
    <row r="80" spans="2:26" x14ac:dyDescent="0.25">
      <c r="B80" s="821"/>
      <c r="C80" s="150" t="s">
        <v>115</v>
      </c>
      <c r="D80" s="150"/>
      <c r="E80" s="824"/>
      <c r="F80" s="138" t="s">
        <v>63</v>
      </c>
      <c r="G80" s="437">
        <f t="shared" si="49"/>
        <v>0</v>
      </c>
      <c r="H80" s="336">
        <v>0</v>
      </c>
      <c r="I80" s="334" t="s">
        <v>946</v>
      </c>
      <c r="J80" s="334" t="s">
        <v>946</v>
      </c>
      <c r="K80" s="334" t="s">
        <v>946</v>
      </c>
      <c r="L80" s="334" t="s">
        <v>946</v>
      </c>
      <c r="M80" s="334" t="s">
        <v>946</v>
      </c>
      <c r="N80" s="334" t="s">
        <v>946</v>
      </c>
      <c r="O80" s="430">
        <f t="shared" si="48"/>
        <v>0</v>
      </c>
      <c r="P80" s="24">
        <v>0</v>
      </c>
      <c r="Q80" s="24"/>
      <c r="R80" s="24"/>
      <c r="S80" s="24"/>
      <c r="T80" s="24"/>
      <c r="U80" s="24"/>
      <c r="V80" s="24"/>
      <c r="W80" s="26"/>
      <c r="X80" s="164">
        <f t="shared" si="37"/>
        <v>0</v>
      </c>
      <c r="Y80" s="24">
        <v>0</v>
      </c>
      <c r="Z80" s="64">
        <v>0</v>
      </c>
    </row>
    <row r="81" spans="2:26" ht="25.5" x14ac:dyDescent="0.25">
      <c r="B81" s="821"/>
      <c r="C81" s="150" t="s">
        <v>263</v>
      </c>
      <c r="D81" s="150"/>
      <c r="E81" s="824"/>
      <c r="F81" s="138" t="s">
        <v>81</v>
      </c>
      <c r="G81" s="437">
        <f t="shared" si="49"/>
        <v>10000</v>
      </c>
      <c r="H81" s="336">
        <v>10000</v>
      </c>
      <c r="I81" s="334" t="s">
        <v>946</v>
      </c>
      <c r="J81" s="334" t="s">
        <v>946</v>
      </c>
      <c r="K81" s="334" t="s">
        <v>946</v>
      </c>
      <c r="L81" s="334" t="s">
        <v>946</v>
      </c>
      <c r="M81" s="334" t="s">
        <v>946</v>
      </c>
      <c r="N81" s="334" t="s">
        <v>946</v>
      </c>
      <c r="O81" s="430">
        <f t="shared" si="48"/>
        <v>11000</v>
      </c>
      <c r="P81" s="24">
        <v>11000</v>
      </c>
      <c r="Q81" s="24"/>
      <c r="R81" s="24"/>
      <c r="S81" s="24"/>
      <c r="T81" s="24"/>
      <c r="U81" s="24"/>
      <c r="V81" s="24"/>
      <c r="W81" s="26"/>
      <c r="X81" s="164">
        <f t="shared" si="37"/>
        <v>1000</v>
      </c>
      <c r="Y81" s="24">
        <v>12000</v>
      </c>
      <c r="Z81" s="64">
        <v>13000</v>
      </c>
    </row>
    <row r="82" spans="2:26" x14ac:dyDescent="0.25">
      <c r="B82" s="821"/>
      <c r="C82" s="150" t="s">
        <v>116</v>
      </c>
      <c r="D82" s="150"/>
      <c r="E82" s="824"/>
      <c r="F82" s="138" t="s">
        <v>83</v>
      </c>
      <c r="G82" s="437">
        <f t="shared" si="49"/>
        <v>72000</v>
      </c>
      <c r="H82" s="336">
        <v>72000</v>
      </c>
      <c r="I82" s="334" t="s">
        <v>946</v>
      </c>
      <c r="J82" s="334" t="s">
        <v>946</v>
      </c>
      <c r="K82" s="334" t="s">
        <v>946</v>
      </c>
      <c r="L82" s="334" t="s">
        <v>946</v>
      </c>
      <c r="M82" s="334" t="s">
        <v>946</v>
      </c>
      <c r="N82" s="334" t="s">
        <v>946</v>
      </c>
      <c r="O82" s="430">
        <f t="shared" si="48"/>
        <v>74000</v>
      </c>
      <c r="P82" s="24">
        <v>74000</v>
      </c>
      <c r="Q82" s="24"/>
      <c r="R82" s="24"/>
      <c r="S82" s="24"/>
      <c r="T82" s="24"/>
      <c r="U82" s="24"/>
      <c r="V82" s="24"/>
      <c r="W82" s="26"/>
      <c r="X82" s="164">
        <f t="shared" si="37"/>
        <v>2000</v>
      </c>
      <c r="Y82" s="24">
        <v>76000</v>
      </c>
      <c r="Z82" s="64">
        <v>78000</v>
      </c>
    </row>
    <row r="83" spans="2:26" x14ac:dyDescent="0.25">
      <c r="B83" s="821"/>
      <c r="C83" s="150" t="s">
        <v>322</v>
      </c>
      <c r="D83" s="150"/>
      <c r="E83" s="824"/>
      <c r="F83" s="138" t="s">
        <v>85</v>
      </c>
      <c r="G83" s="437">
        <f t="shared" si="49"/>
        <v>0</v>
      </c>
      <c r="H83" s="336">
        <v>0</v>
      </c>
      <c r="I83" s="334" t="s">
        <v>946</v>
      </c>
      <c r="J83" s="334" t="s">
        <v>946</v>
      </c>
      <c r="K83" s="334" t="s">
        <v>946</v>
      </c>
      <c r="L83" s="334" t="s">
        <v>946</v>
      </c>
      <c r="M83" s="334" t="s">
        <v>946</v>
      </c>
      <c r="N83" s="334" t="s">
        <v>946</v>
      </c>
      <c r="O83" s="430">
        <f t="shared" si="48"/>
        <v>0</v>
      </c>
      <c r="P83" s="24">
        <v>0</v>
      </c>
      <c r="Q83" s="24"/>
      <c r="R83" s="24"/>
      <c r="S83" s="24"/>
      <c r="T83" s="24"/>
      <c r="U83" s="24"/>
      <c r="V83" s="24"/>
      <c r="W83" s="26"/>
      <c r="X83" s="164">
        <f t="shared" si="37"/>
        <v>0</v>
      </c>
      <c r="Y83" s="24">
        <v>0</v>
      </c>
      <c r="Z83" s="64">
        <v>0</v>
      </c>
    </row>
    <row r="84" spans="2:26" x14ac:dyDescent="0.25">
      <c r="B84" s="821"/>
      <c r="C84" s="150" t="s">
        <v>117</v>
      </c>
      <c r="D84" s="150"/>
      <c r="E84" s="824"/>
      <c r="F84" s="138" t="s">
        <v>87</v>
      </c>
      <c r="G84" s="437">
        <f t="shared" si="49"/>
        <v>0</v>
      </c>
      <c r="H84" s="336" t="s">
        <v>948</v>
      </c>
      <c r="I84" s="334" t="s">
        <v>946</v>
      </c>
      <c r="J84" s="334" t="s">
        <v>946</v>
      </c>
      <c r="K84" s="334" t="s">
        <v>946</v>
      </c>
      <c r="L84" s="334" t="s">
        <v>946</v>
      </c>
      <c r="M84" s="334" t="s">
        <v>946</v>
      </c>
      <c r="N84" s="334" t="s">
        <v>946</v>
      </c>
      <c r="O84" s="430">
        <f t="shared" si="48"/>
        <v>0</v>
      </c>
      <c r="P84" s="24">
        <v>0</v>
      </c>
      <c r="Q84" s="24"/>
      <c r="R84" s="24"/>
      <c r="S84" s="24"/>
      <c r="T84" s="24"/>
      <c r="U84" s="24"/>
      <c r="V84" s="24"/>
      <c r="W84" s="26"/>
      <c r="X84" s="164">
        <f t="shared" si="37"/>
        <v>0</v>
      </c>
      <c r="Y84" s="24">
        <v>0</v>
      </c>
      <c r="Z84" s="64">
        <v>0</v>
      </c>
    </row>
    <row r="85" spans="2:26" x14ac:dyDescent="0.25">
      <c r="B85" s="821"/>
      <c r="C85" s="150" t="s">
        <v>118</v>
      </c>
      <c r="D85" s="150"/>
      <c r="E85" s="824"/>
      <c r="F85" s="138" t="s">
        <v>89</v>
      </c>
      <c r="G85" s="437">
        <f t="shared" si="49"/>
        <v>22000</v>
      </c>
      <c r="H85" s="336">
        <v>22000</v>
      </c>
      <c r="I85" s="334" t="s">
        <v>946</v>
      </c>
      <c r="J85" s="334" t="s">
        <v>946</v>
      </c>
      <c r="K85" s="334" t="s">
        <v>946</v>
      </c>
      <c r="L85" s="334" t="s">
        <v>946</v>
      </c>
      <c r="M85" s="334" t="s">
        <v>946</v>
      </c>
      <c r="N85" s="334" t="s">
        <v>946</v>
      </c>
      <c r="O85" s="430">
        <f t="shared" si="48"/>
        <v>23000</v>
      </c>
      <c r="P85" s="24">
        <v>23000</v>
      </c>
      <c r="Q85" s="24"/>
      <c r="R85" s="24"/>
      <c r="S85" s="24"/>
      <c r="T85" s="24"/>
      <c r="U85" s="24"/>
      <c r="V85" s="24"/>
      <c r="W85" s="26"/>
      <c r="X85" s="164">
        <f t="shared" si="37"/>
        <v>1000</v>
      </c>
      <c r="Y85" s="24">
        <v>24000</v>
      </c>
      <c r="Z85" s="64">
        <v>25000</v>
      </c>
    </row>
    <row r="86" spans="2:26" x14ac:dyDescent="0.25">
      <c r="B86" s="821"/>
      <c r="C86" s="150" t="s">
        <v>121</v>
      </c>
      <c r="D86" s="150"/>
      <c r="E86" s="824"/>
      <c r="F86" s="138" t="s">
        <v>119</v>
      </c>
      <c r="G86" s="437">
        <f t="shared" si="49"/>
        <v>0</v>
      </c>
      <c r="H86" s="336">
        <v>0</v>
      </c>
      <c r="I86" s="334" t="s">
        <v>946</v>
      </c>
      <c r="J86" s="334" t="s">
        <v>946</v>
      </c>
      <c r="K86" s="334" t="s">
        <v>946</v>
      </c>
      <c r="L86" s="334" t="s">
        <v>946</v>
      </c>
      <c r="M86" s="334" t="s">
        <v>946</v>
      </c>
      <c r="N86" s="334" t="s">
        <v>946</v>
      </c>
      <c r="O86" s="430">
        <f t="shared" si="48"/>
        <v>0</v>
      </c>
      <c r="P86" s="24">
        <v>0</v>
      </c>
      <c r="Q86" s="24"/>
      <c r="R86" s="24"/>
      <c r="S86" s="24"/>
      <c r="T86" s="24"/>
      <c r="U86" s="24"/>
      <c r="V86" s="24"/>
      <c r="W86" s="26"/>
      <c r="X86" s="164">
        <f t="shared" si="37"/>
        <v>0</v>
      </c>
      <c r="Y86" s="24">
        <v>0</v>
      </c>
      <c r="Z86" s="64">
        <v>0</v>
      </c>
    </row>
    <row r="87" spans="2:26" ht="25.5" x14ac:dyDescent="0.25">
      <c r="B87" s="821"/>
      <c r="C87" s="150" t="s">
        <v>122</v>
      </c>
      <c r="D87" s="150"/>
      <c r="E87" s="824"/>
      <c r="F87" s="138" t="s">
        <v>91</v>
      </c>
      <c r="G87" s="437">
        <f t="shared" si="49"/>
        <v>1000</v>
      </c>
      <c r="H87" s="336">
        <v>1000</v>
      </c>
      <c r="I87" s="334" t="s">
        <v>946</v>
      </c>
      <c r="J87" s="334" t="s">
        <v>946</v>
      </c>
      <c r="K87" s="334" t="s">
        <v>946</v>
      </c>
      <c r="L87" s="334" t="s">
        <v>946</v>
      </c>
      <c r="M87" s="334" t="s">
        <v>946</v>
      </c>
      <c r="N87" s="334" t="s">
        <v>946</v>
      </c>
      <c r="O87" s="430">
        <f t="shared" si="48"/>
        <v>1000</v>
      </c>
      <c r="P87" s="24">
        <v>1000</v>
      </c>
      <c r="Q87" s="24"/>
      <c r="R87" s="24"/>
      <c r="S87" s="24"/>
      <c r="T87" s="24"/>
      <c r="U87" s="24"/>
      <c r="V87" s="24"/>
      <c r="W87" s="26"/>
      <c r="X87" s="164">
        <f t="shared" si="37"/>
        <v>0</v>
      </c>
      <c r="Y87" s="24">
        <v>1000</v>
      </c>
      <c r="Z87" s="64">
        <v>1000</v>
      </c>
    </row>
    <row r="88" spans="2:26" x14ac:dyDescent="0.25">
      <c r="B88" s="821"/>
      <c r="C88" s="150" t="s">
        <v>123</v>
      </c>
      <c r="D88" s="150"/>
      <c r="E88" s="824"/>
      <c r="F88" s="138" t="s">
        <v>93</v>
      </c>
      <c r="G88" s="437">
        <f t="shared" si="49"/>
        <v>28000</v>
      </c>
      <c r="H88" s="336">
        <v>28000</v>
      </c>
      <c r="I88" s="334" t="s">
        <v>946</v>
      </c>
      <c r="J88" s="334" t="s">
        <v>946</v>
      </c>
      <c r="K88" s="334" t="s">
        <v>946</v>
      </c>
      <c r="L88" s="334" t="s">
        <v>946</v>
      </c>
      <c r="M88" s="334" t="s">
        <v>946</v>
      </c>
      <c r="N88" s="334" t="s">
        <v>946</v>
      </c>
      <c r="O88" s="430">
        <f t="shared" si="48"/>
        <v>30000</v>
      </c>
      <c r="P88" s="24">
        <v>30000</v>
      </c>
      <c r="Q88" s="24"/>
      <c r="R88" s="24"/>
      <c r="S88" s="24"/>
      <c r="T88" s="24"/>
      <c r="U88" s="24"/>
      <c r="V88" s="24"/>
      <c r="W88" s="26"/>
      <c r="X88" s="164">
        <f t="shared" si="37"/>
        <v>2000</v>
      </c>
      <c r="Y88" s="24">
        <v>32000</v>
      </c>
      <c r="Z88" s="64">
        <v>34000</v>
      </c>
    </row>
    <row r="89" spans="2:26" x14ac:dyDescent="0.25">
      <c r="B89" s="821"/>
      <c r="C89" s="150" t="s">
        <v>125</v>
      </c>
      <c r="D89" s="150"/>
      <c r="E89" s="824"/>
      <c r="F89" s="138" t="s">
        <v>124</v>
      </c>
      <c r="G89" s="437">
        <f t="shared" si="49"/>
        <v>0</v>
      </c>
      <c r="H89" s="336">
        <v>0</v>
      </c>
      <c r="I89" s="334" t="s">
        <v>946</v>
      </c>
      <c r="J89" s="334" t="s">
        <v>946</v>
      </c>
      <c r="K89" s="334" t="s">
        <v>946</v>
      </c>
      <c r="L89" s="334" t="s">
        <v>946</v>
      </c>
      <c r="M89" s="334" t="s">
        <v>946</v>
      </c>
      <c r="N89" s="334" t="s">
        <v>946</v>
      </c>
      <c r="O89" s="430">
        <f t="shared" si="48"/>
        <v>0</v>
      </c>
      <c r="P89" s="24">
        <v>0</v>
      </c>
      <c r="Q89" s="24"/>
      <c r="R89" s="24"/>
      <c r="S89" s="24"/>
      <c r="T89" s="24"/>
      <c r="U89" s="24"/>
      <c r="V89" s="24"/>
      <c r="W89" s="26"/>
      <c r="X89" s="164">
        <f t="shared" ref="X89:X120" si="50">O89-G89</f>
        <v>0</v>
      </c>
      <c r="Y89" s="24">
        <v>0</v>
      </c>
      <c r="Z89" s="64">
        <v>0</v>
      </c>
    </row>
    <row r="90" spans="2:26" ht="25.5" x14ac:dyDescent="0.25">
      <c r="B90" s="821"/>
      <c r="C90" s="150" t="s">
        <v>128</v>
      </c>
      <c r="D90" s="150"/>
      <c r="E90" s="824"/>
      <c r="F90" s="138" t="s">
        <v>126</v>
      </c>
      <c r="G90" s="437">
        <f t="shared" si="49"/>
        <v>0</v>
      </c>
      <c r="H90" s="336">
        <v>0</v>
      </c>
      <c r="I90" s="334" t="s">
        <v>946</v>
      </c>
      <c r="J90" s="334" t="s">
        <v>946</v>
      </c>
      <c r="K90" s="334" t="s">
        <v>946</v>
      </c>
      <c r="L90" s="334" t="s">
        <v>946</v>
      </c>
      <c r="M90" s="334" t="s">
        <v>946</v>
      </c>
      <c r="N90" s="334" t="s">
        <v>946</v>
      </c>
      <c r="O90" s="430">
        <f t="shared" si="48"/>
        <v>0</v>
      </c>
      <c r="P90" s="24">
        <v>0</v>
      </c>
      <c r="Q90" s="24"/>
      <c r="R90" s="24"/>
      <c r="S90" s="24"/>
      <c r="T90" s="24"/>
      <c r="U90" s="24"/>
      <c r="V90" s="24"/>
      <c r="W90" s="26"/>
      <c r="X90" s="164">
        <f t="shared" si="50"/>
        <v>0</v>
      </c>
      <c r="Y90" s="24">
        <v>0</v>
      </c>
      <c r="Z90" s="64">
        <v>0</v>
      </c>
    </row>
    <row r="91" spans="2:26" x14ac:dyDescent="0.25">
      <c r="B91" s="821"/>
      <c r="C91" s="150" t="s">
        <v>131</v>
      </c>
      <c r="D91" s="150"/>
      <c r="E91" s="824"/>
      <c r="F91" s="138" t="s">
        <v>129</v>
      </c>
      <c r="G91" s="437">
        <f t="shared" si="49"/>
        <v>0</v>
      </c>
      <c r="H91" s="336">
        <v>0</v>
      </c>
      <c r="I91" s="334" t="s">
        <v>946</v>
      </c>
      <c r="J91" s="334" t="s">
        <v>946</v>
      </c>
      <c r="K91" s="334" t="s">
        <v>946</v>
      </c>
      <c r="L91" s="334" t="s">
        <v>946</v>
      </c>
      <c r="M91" s="334" t="s">
        <v>946</v>
      </c>
      <c r="N91" s="334" t="s">
        <v>946</v>
      </c>
      <c r="O91" s="430">
        <f t="shared" si="48"/>
        <v>0</v>
      </c>
      <c r="P91" s="24">
        <v>0</v>
      </c>
      <c r="Q91" s="24"/>
      <c r="R91" s="24"/>
      <c r="S91" s="24"/>
      <c r="T91" s="24"/>
      <c r="U91" s="24"/>
      <c r="V91" s="24"/>
      <c r="W91" s="26"/>
      <c r="X91" s="164">
        <f t="shared" si="50"/>
        <v>0</v>
      </c>
      <c r="Y91" s="24">
        <v>0</v>
      </c>
      <c r="Z91" s="64">
        <v>0</v>
      </c>
    </row>
    <row r="92" spans="2:26" x14ac:dyDescent="0.25">
      <c r="B92" s="821"/>
      <c r="C92" s="150" t="s">
        <v>134</v>
      </c>
      <c r="D92" s="150"/>
      <c r="E92" s="824"/>
      <c r="F92" s="138" t="s">
        <v>132</v>
      </c>
      <c r="G92" s="437">
        <f t="shared" si="49"/>
        <v>0</v>
      </c>
      <c r="H92" s="336">
        <v>0</v>
      </c>
      <c r="I92" s="334" t="s">
        <v>946</v>
      </c>
      <c r="J92" s="334" t="s">
        <v>946</v>
      </c>
      <c r="K92" s="334" t="s">
        <v>946</v>
      </c>
      <c r="L92" s="334" t="s">
        <v>946</v>
      </c>
      <c r="M92" s="334" t="s">
        <v>946</v>
      </c>
      <c r="N92" s="334" t="s">
        <v>946</v>
      </c>
      <c r="O92" s="430">
        <f t="shared" si="48"/>
        <v>0</v>
      </c>
      <c r="P92" s="24">
        <v>0</v>
      </c>
      <c r="Q92" s="24"/>
      <c r="R92" s="24"/>
      <c r="S92" s="24"/>
      <c r="T92" s="24"/>
      <c r="U92" s="24"/>
      <c r="V92" s="24"/>
      <c r="W92" s="26"/>
      <c r="X92" s="164">
        <f t="shared" si="50"/>
        <v>0</v>
      </c>
      <c r="Y92" s="24">
        <v>0</v>
      </c>
      <c r="Z92" s="64">
        <v>0</v>
      </c>
    </row>
    <row r="93" spans="2:26" x14ac:dyDescent="0.25">
      <c r="B93" s="821"/>
      <c r="C93" s="150" t="s">
        <v>137</v>
      </c>
      <c r="D93" s="150"/>
      <c r="E93" s="824"/>
      <c r="F93" s="138" t="s">
        <v>135</v>
      </c>
      <c r="G93" s="437">
        <f t="shared" si="49"/>
        <v>0</v>
      </c>
      <c r="H93" s="336">
        <v>0</v>
      </c>
      <c r="I93" s="334" t="s">
        <v>946</v>
      </c>
      <c r="J93" s="334" t="s">
        <v>946</v>
      </c>
      <c r="K93" s="334" t="s">
        <v>946</v>
      </c>
      <c r="L93" s="334" t="s">
        <v>946</v>
      </c>
      <c r="M93" s="334" t="s">
        <v>946</v>
      </c>
      <c r="N93" s="334" t="s">
        <v>946</v>
      </c>
      <c r="O93" s="430">
        <f t="shared" si="48"/>
        <v>3000</v>
      </c>
      <c r="P93" s="24">
        <v>3000</v>
      </c>
      <c r="Q93" s="24"/>
      <c r="R93" s="24"/>
      <c r="S93" s="24"/>
      <c r="T93" s="24"/>
      <c r="U93" s="24"/>
      <c r="V93" s="24"/>
      <c r="W93" s="26"/>
      <c r="X93" s="164">
        <f t="shared" si="50"/>
        <v>3000</v>
      </c>
      <c r="Y93" s="24">
        <v>0</v>
      </c>
      <c r="Z93" s="64">
        <v>4000</v>
      </c>
    </row>
    <row r="94" spans="2:26" x14ac:dyDescent="0.25">
      <c r="B94" s="821"/>
      <c r="C94" s="150" t="s">
        <v>140</v>
      </c>
      <c r="D94" s="150"/>
      <c r="E94" s="824"/>
      <c r="F94" s="138" t="s">
        <v>138</v>
      </c>
      <c r="G94" s="437">
        <f t="shared" si="49"/>
        <v>0</v>
      </c>
      <c r="H94" s="336">
        <v>0</v>
      </c>
      <c r="I94" s="334" t="s">
        <v>946</v>
      </c>
      <c r="J94" s="334" t="s">
        <v>946</v>
      </c>
      <c r="K94" s="334" t="s">
        <v>946</v>
      </c>
      <c r="L94" s="334" t="s">
        <v>946</v>
      </c>
      <c r="M94" s="334" t="s">
        <v>946</v>
      </c>
      <c r="N94" s="334" t="s">
        <v>946</v>
      </c>
      <c r="O94" s="430">
        <f t="shared" si="48"/>
        <v>0</v>
      </c>
      <c r="P94" s="24">
        <v>0</v>
      </c>
      <c r="Q94" s="24"/>
      <c r="R94" s="24"/>
      <c r="S94" s="24"/>
      <c r="T94" s="24"/>
      <c r="U94" s="24"/>
      <c r="V94" s="24"/>
      <c r="W94" s="26"/>
      <c r="X94" s="164">
        <f t="shared" si="50"/>
        <v>0</v>
      </c>
      <c r="Y94" s="24">
        <v>0</v>
      </c>
      <c r="Z94" s="64">
        <v>0</v>
      </c>
    </row>
    <row r="95" spans="2:26" x14ac:dyDescent="0.25">
      <c r="B95" s="821"/>
      <c r="C95" s="150" t="s">
        <v>142</v>
      </c>
      <c r="D95" s="150"/>
      <c r="E95" s="824"/>
      <c r="F95" s="138" t="s">
        <v>141</v>
      </c>
      <c r="G95" s="437">
        <f t="shared" si="49"/>
        <v>0</v>
      </c>
      <c r="H95" s="336">
        <v>0</v>
      </c>
      <c r="I95" s="334" t="s">
        <v>946</v>
      </c>
      <c r="J95" s="334" t="s">
        <v>946</v>
      </c>
      <c r="K95" s="334" t="s">
        <v>946</v>
      </c>
      <c r="L95" s="334" t="s">
        <v>946</v>
      </c>
      <c r="M95" s="334" t="s">
        <v>946</v>
      </c>
      <c r="N95" s="334" t="s">
        <v>946</v>
      </c>
      <c r="O95" s="430">
        <f t="shared" si="48"/>
        <v>0</v>
      </c>
      <c r="P95" s="24">
        <v>0</v>
      </c>
      <c r="Q95" s="24"/>
      <c r="R95" s="24"/>
      <c r="S95" s="24"/>
      <c r="T95" s="24"/>
      <c r="U95" s="24"/>
      <c r="V95" s="24"/>
      <c r="W95" s="26"/>
      <c r="X95" s="164">
        <f t="shared" si="50"/>
        <v>0</v>
      </c>
      <c r="Y95" s="24">
        <v>0</v>
      </c>
      <c r="Z95" s="64">
        <v>0</v>
      </c>
    </row>
    <row r="96" spans="2:26" x14ac:dyDescent="0.25">
      <c r="B96" s="821"/>
      <c r="C96" s="150" t="s">
        <v>143</v>
      </c>
      <c r="D96" s="150"/>
      <c r="E96" s="824"/>
      <c r="F96" s="138" t="s">
        <v>73</v>
      </c>
      <c r="G96" s="437">
        <f t="shared" si="49"/>
        <v>0</v>
      </c>
      <c r="H96" s="336">
        <v>0</v>
      </c>
      <c r="I96" s="334" t="s">
        <v>946</v>
      </c>
      <c r="J96" s="334" t="s">
        <v>946</v>
      </c>
      <c r="K96" s="334" t="s">
        <v>946</v>
      </c>
      <c r="L96" s="334" t="s">
        <v>946</v>
      </c>
      <c r="M96" s="334" t="s">
        <v>946</v>
      </c>
      <c r="N96" s="334" t="s">
        <v>946</v>
      </c>
      <c r="O96" s="430">
        <f t="shared" si="48"/>
        <v>0</v>
      </c>
      <c r="P96" s="24">
        <v>0</v>
      </c>
      <c r="Q96" s="24"/>
      <c r="R96" s="24"/>
      <c r="S96" s="24"/>
      <c r="T96" s="24"/>
      <c r="U96" s="24"/>
      <c r="V96" s="24"/>
      <c r="W96" s="26"/>
      <c r="X96" s="164">
        <f t="shared" si="50"/>
        <v>0</v>
      </c>
      <c r="Y96" s="24">
        <v>0</v>
      </c>
      <c r="Z96" s="64">
        <v>0</v>
      </c>
    </row>
    <row r="97" spans="2:26" x14ac:dyDescent="0.25">
      <c r="B97" s="821"/>
      <c r="C97" s="167" t="s">
        <v>323</v>
      </c>
      <c r="D97" s="167"/>
      <c r="E97" s="824"/>
      <c r="F97" s="138" t="s">
        <v>378</v>
      </c>
      <c r="G97" s="437">
        <f t="shared" si="49"/>
        <v>0</v>
      </c>
      <c r="H97" s="336">
        <v>0</v>
      </c>
      <c r="I97" s="334" t="s">
        <v>946</v>
      </c>
      <c r="J97" s="334" t="s">
        <v>946</v>
      </c>
      <c r="K97" s="334" t="s">
        <v>946</v>
      </c>
      <c r="L97" s="334" t="s">
        <v>946</v>
      </c>
      <c r="M97" s="334" t="s">
        <v>946</v>
      </c>
      <c r="N97" s="334" t="s">
        <v>946</v>
      </c>
      <c r="O97" s="430">
        <f t="shared" ref="O97" si="51">SUM(P97:V97)</f>
        <v>0</v>
      </c>
      <c r="P97" s="24">
        <v>0</v>
      </c>
      <c r="Q97" s="24"/>
      <c r="R97" s="24"/>
      <c r="S97" s="24"/>
      <c r="T97" s="24"/>
      <c r="U97" s="24"/>
      <c r="V97" s="24"/>
      <c r="W97" s="26"/>
      <c r="X97" s="164">
        <f t="shared" si="50"/>
        <v>0</v>
      </c>
      <c r="Y97" s="24">
        <v>0</v>
      </c>
      <c r="Z97" s="64">
        <v>0</v>
      </c>
    </row>
    <row r="98" spans="2:26" x14ac:dyDescent="0.25">
      <c r="B98" s="822"/>
      <c r="C98" s="150" t="s">
        <v>23</v>
      </c>
      <c r="D98" s="150"/>
      <c r="E98" s="825"/>
      <c r="F98" s="138"/>
      <c r="G98" s="437">
        <f t="shared" si="49"/>
        <v>933000</v>
      </c>
      <c r="H98" s="334">
        <v>933000</v>
      </c>
      <c r="I98" s="334" t="s">
        <v>946</v>
      </c>
      <c r="J98" s="334" t="s">
        <v>946</v>
      </c>
      <c r="K98" s="334" t="s">
        <v>946</v>
      </c>
      <c r="L98" s="334" t="s">
        <v>946</v>
      </c>
      <c r="M98" s="334" t="s">
        <v>946</v>
      </c>
      <c r="N98" s="334" t="s">
        <v>946</v>
      </c>
      <c r="O98" s="430">
        <f t="shared" si="48"/>
        <v>806000</v>
      </c>
      <c r="P98" s="24">
        <v>806000</v>
      </c>
      <c r="Q98" s="24"/>
      <c r="R98" s="24"/>
      <c r="S98" s="24"/>
      <c r="T98" s="24"/>
      <c r="U98" s="24"/>
      <c r="V98" s="24"/>
      <c r="W98" s="26"/>
      <c r="X98" s="164">
        <f t="shared" si="50"/>
        <v>-127000</v>
      </c>
      <c r="Y98" s="24">
        <v>613000</v>
      </c>
      <c r="Z98" s="64">
        <v>618000</v>
      </c>
    </row>
    <row r="99" spans="2:26" x14ac:dyDescent="0.25">
      <c r="B99" s="840" t="s">
        <v>264</v>
      </c>
      <c r="C99" s="841"/>
      <c r="D99" s="168"/>
      <c r="E99" s="137" t="s">
        <v>225</v>
      </c>
      <c r="F99" s="138"/>
      <c r="G99" s="438">
        <f>SUM(G100:G104)</f>
        <v>5316000</v>
      </c>
      <c r="H99" s="461">
        <f t="shared" ref="H99" si="52">SUM(H100:H104)</f>
        <v>5316000</v>
      </c>
      <c r="I99" s="461">
        <f t="shared" ref="I99:N99" si="53">SUM(I100:I104)</f>
        <v>0</v>
      </c>
      <c r="J99" s="461">
        <f t="shared" si="53"/>
        <v>0</v>
      </c>
      <c r="K99" s="461">
        <f t="shared" si="53"/>
        <v>0</v>
      </c>
      <c r="L99" s="461">
        <f t="shared" si="53"/>
        <v>0</v>
      </c>
      <c r="M99" s="461">
        <f t="shared" si="53"/>
        <v>0</v>
      </c>
      <c r="N99" s="461">
        <f t="shared" si="53"/>
        <v>0</v>
      </c>
      <c r="O99" s="429">
        <f>SUM(O100:O104)</f>
        <v>4903000</v>
      </c>
      <c r="P99" s="462">
        <f t="shared" ref="P99:U99" si="54">SUM(P100:P104)</f>
        <v>4903000</v>
      </c>
      <c r="Q99" s="462">
        <f t="shared" si="54"/>
        <v>0</v>
      </c>
      <c r="R99" s="462">
        <f t="shared" si="54"/>
        <v>0</v>
      </c>
      <c r="S99" s="462">
        <f t="shared" si="54"/>
        <v>0</v>
      </c>
      <c r="T99" s="462">
        <f t="shared" si="54"/>
        <v>0</v>
      </c>
      <c r="U99" s="462">
        <f t="shared" si="54"/>
        <v>0</v>
      </c>
      <c r="V99" s="462">
        <f t="shared" ref="V99" si="55">SUM(V100:V104)</f>
        <v>0</v>
      </c>
      <c r="W99" s="464"/>
      <c r="X99" s="166">
        <f t="shared" si="50"/>
        <v>-413000</v>
      </c>
      <c r="Y99" s="27">
        <v>5143000</v>
      </c>
      <c r="Z99" s="65">
        <v>5354000</v>
      </c>
    </row>
    <row r="100" spans="2:26" ht="15" customHeight="1" x14ac:dyDescent="0.25">
      <c r="B100" s="837" t="s">
        <v>5</v>
      </c>
      <c r="C100" s="150" t="s">
        <v>144</v>
      </c>
      <c r="D100" s="150"/>
      <c r="E100" s="823" t="s">
        <v>225</v>
      </c>
      <c r="F100" s="138" t="s">
        <v>55</v>
      </c>
      <c r="G100" s="437">
        <f t="shared" ref="G100:G104" si="56">SUM(H100:N100)</f>
        <v>4866000</v>
      </c>
      <c r="H100" s="336">
        <v>4866000</v>
      </c>
      <c r="I100" s="334" t="s">
        <v>946</v>
      </c>
      <c r="J100" s="334" t="s">
        <v>946</v>
      </c>
      <c r="K100" s="334" t="s">
        <v>946</v>
      </c>
      <c r="L100" s="334" t="s">
        <v>946</v>
      </c>
      <c r="M100" s="334" t="s">
        <v>946</v>
      </c>
      <c r="N100" s="334" t="s">
        <v>946</v>
      </c>
      <c r="O100" s="430">
        <f t="shared" ref="O100:O104" si="57">SUM(P100:V100)</f>
        <v>4403000</v>
      </c>
      <c r="P100" s="30">
        <v>4403000</v>
      </c>
      <c r="Q100" s="30"/>
      <c r="R100" s="30"/>
      <c r="S100" s="30"/>
      <c r="T100" s="30"/>
      <c r="U100" s="30"/>
      <c r="V100" s="30"/>
      <c r="W100" s="32"/>
      <c r="X100" s="164">
        <f t="shared" si="50"/>
        <v>-463000</v>
      </c>
      <c r="Y100" s="471" t="s">
        <v>385</v>
      </c>
      <c r="Z100" s="472" t="s">
        <v>385</v>
      </c>
    </row>
    <row r="101" spans="2:26" x14ac:dyDescent="0.25">
      <c r="B101" s="838"/>
      <c r="C101" s="150" t="s">
        <v>145</v>
      </c>
      <c r="D101" s="150"/>
      <c r="E101" s="824"/>
      <c r="F101" s="138" t="s">
        <v>61</v>
      </c>
      <c r="G101" s="437">
        <f t="shared" si="56"/>
        <v>450000</v>
      </c>
      <c r="H101" s="336">
        <v>450000</v>
      </c>
      <c r="I101" s="334" t="s">
        <v>946</v>
      </c>
      <c r="J101" s="334" t="s">
        <v>946</v>
      </c>
      <c r="K101" s="334" t="s">
        <v>946</v>
      </c>
      <c r="L101" s="334" t="s">
        <v>946</v>
      </c>
      <c r="M101" s="334" t="s">
        <v>946</v>
      </c>
      <c r="N101" s="334" t="s">
        <v>946</v>
      </c>
      <c r="O101" s="430">
        <f t="shared" si="57"/>
        <v>500000</v>
      </c>
      <c r="P101" s="30">
        <v>500000</v>
      </c>
      <c r="Q101" s="30"/>
      <c r="R101" s="30"/>
      <c r="S101" s="30"/>
      <c r="T101" s="30"/>
      <c r="U101" s="30"/>
      <c r="V101" s="30"/>
      <c r="W101" s="32"/>
      <c r="X101" s="164">
        <f t="shared" si="50"/>
        <v>50000</v>
      </c>
      <c r="Y101" s="471" t="s">
        <v>385</v>
      </c>
      <c r="Z101" s="472" t="s">
        <v>385</v>
      </c>
    </row>
    <row r="102" spans="2:26" x14ac:dyDescent="0.25">
      <c r="B102" s="838"/>
      <c r="C102" s="150" t="s">
        <v>146</v>
      </c>
      <c r="D102" s="150"/>
      <c r="E102" s="824"/>
      <c r="F102" s="138" t="s">
        <v>65</v>
      </c>
      <c r="G102" s="437">
        <f t="shared" si="56"/>
        <v>0</v>
      </c>
      <c r="H102" s="336">
        <v>0</v>
      </c>
      <c r="I102" s="334" t="s">
        <v>946</v>
      </c>
      <c r="J102" s="334" t="s">
        <v>946</v>
      </c>
      <c r="K102" s="334" t="s">
        <v>946</v>
      </c>
      <c r="L102" s="334" t="s">
        <v>946</v>
      </c>
      <c r="M102" s="334" t="s">
        <v>946</v>
      </c>
      <c r="N102" s="334" t="s">
        <v>946</v>
      </c>
      <c r="O102" s="430">
        <f t="shared" si="57"/>
        <v>0</v>
      </c>
      <c r="P102" s="30">
        <v>0</v>
      </c>
      <c r="Q102" s="30"/>
      <c r="R102" s="30"/>
      <c r="S102" s="30"/>
      <c r="T102" s="30"/>
      <c r="U102" s="30"/>
      <c r="V102" s="30"/>
      <c r="W102" s="32"/>
      <c r="X102" s="164">
        <f t="shared" si="50"/>
        <v>0</v>
      </c>
      <c r="Y102" s="471" t="s">
        <v>385</v>
      </c>
      <c r="Z102" s="472" t="s">
        <v>385</v>
      </c>
    </row>
    <row r="103" spans="2:26" x14ac:dyDescent="0.25">
      <c r="B103" s="838"/>
      <c r="C103" s="150" t="s">
        <v>309</v>
      </c>
      <c r="D103" s="150"/>
      <c r="E103" s="824"/>
      <c r="F103" s="138" t="s">
        <v>67</v>
      </c>
      <c r="G103" s="437">
        <f t="shared" si="56"/>
        <v>0</v>
      </c>
      <c r="H103" s="336">
        <v>0</v>
      </c>
      <c r="I103" s="334" t="s">
        <v>946</v>
      </c>
      <c r="J103" s="334" t="s">
        <v>946</v>
      </c>
      <c r="K103" s="334" t="s">
        <v>946</v>
      </c>
      <c r="L103" s="334" t="s">
        <v>946</v>
      </c>
      <c r="M103" s="334" t="s">
        <v>946</v>
      </c>
      <c r="N103" s="334" t="s">
        <v>946</v>
      </c>
      <c r="O103" s="430">
        <f t="shared" si="57"/>
        <v>0</v>
      </c>
      <c r="P103" s="30">
        <v>0</v>
      </c>
      <c r="Q103" s="30"/>
      <c r="R103" s="30"/>
      <c r="S103" s="30"/>
      <c r="T103" s="30"/>
      <c r="U103" s="30"/>
      <c r="V103" s="30"/>
      <c r="W103" s="32"/>
      <c r="X103" s="164">
        <f t="shared" si="50"/>
        <v>0</v>
      </c>
      <c r="Y103" s="471" t="s">
        <v>385</v>
      </c>
      <c r="Z103" s="472" t="s">
        <v>385</v>
      </c>
    </row>
    <row r="104" spans="2:26" x14ac:dyDescent="0.25">
      <c r="B104" s="839"/>
      <c r="C104" s="150" t="s">
        <v>23</v>
      </c>
      <c r="D104" s="150"/>
      <c r="E104" s="825"/>
      <c r="F104" s="138"/>
      <c r="G104" s="437">
        <f t="shared" si="56"/>
        <v>0</v>
      </c>
      <c r="H104" s="336">
        <v>0</v>
      </c>
      <c r="I104" s="334" t="s">
        <v>946</v>
      </c>
      <c r="J104" s="334" t="s">
        <v>946</v>
      </c>
      <c r="K104" s="334" t="s">
        <v>946</v>
      </c>
      <c r="L104" s="334" t="s">
        <v>946</v>
      </c>
      <c r="M104" s="334" t="s">
        <v>946</v>
      </c>
      <c r="N104" s="334" t="s">
        <v>946</v>
      </c>
      <c r="O104" s="430">
        <f t="shared" si="57"/>
        <v>0</v>
      </c>
      <c r="P104" s="30">
        <v>0</v>
      </c>
      <c r="Q104" s="30"/>
      <c r="R104" s="30"/>
      <c r="S104" s="30"/>
      <c r="T104" s="30"/>
      <c r="U104" s="30"/>
      <c r="V104" s="30"/>
      <c r="W104" s="32"/>
      <c r="X104" s="164">
        <f t="shared" si="50"/>
        <v>0</v>
      </c>
      <c r="Y104" s="471" t="s">
        <v>385</v>
      </c>
      <c r="Z104" s="472" t="s">
        <v>385</v>
      </c>
    </row>
    <row r="105" spans="2:26" x14ac:dyDescent="0.25">
      <c r="B105" s="796" t="s">
        <v>265</v>
      </c>
      <c r="C105" s="797"/>
      <c r="D105" s="162"/>
      <c r="E105" s="137" t="s">
        <v>226</v>
      </c>
      <c r="F105" s="138"/>
      <c r="G105" s="436">
        <f>SUM(G106:G108)</f>
        <v>1796000</v>
      </c>
      <c r="H105" s="338">
        <f t="shared" ref="H105:N105" si="58">SUM(H106:H108)</f>
        <v>1796000</v>
      </c>
      <c r="I105" s="461">
        <f t="shared" si="58"/>
        <v>0</v>
      </c>
      <c r="J105" s="461">
        <f t="shared" si="58"/>
        <v>0</v>
      </c>
      <c r="K105" s="461">
        <f t="shared" si="58"/>
        <v>0</v>
      </c>
      <c r="L105" s="461">
        <f t="shared" si="58"/>
        <v>0</v>
      </c>
      <c r="M105" s="461">
        <f t="shared" si="58"/>
        <v>0</v>
      </c>
      <c r="N105" s="461">
        <f t="shared" si="58"/>
        <v>0</v>
      </c>
      <c r="O105" s="429">
        <f>SUM(O106:O108)</f>
        <v>1657000</v>
      </c>
      <c r="P105" s="462">
        <f t="shared" ref="P105:U105" si="59">SUM(P106:P108)</f>
        <v>1657000</v>
      </c>
      <c r="Q105" s="462">
        <f t="shared" si="59"/>
        <v>0</v>
      </c>
      <c r="R105" s="462">
        <f t="shared" si="59"/>
        <v>0</v>
      </c>
      <c r="S105" s="462">
        <f t="shared" si="59"/>
        <v>0</v>
      </c>
      <c r="T105" s="462">
        <f t="shared" si="59"/>
        <v>0</v>
      </c>
      <c r="U105" s="462">
        <f t="shared" si="59"/>
        <v>0</v>
      </c>
      <c r="V105" s="462">
        <f t="shared" ref="V105" si="60">SUM(V106:V108)</f>
        <v>0</v>
      </c>
      <c r="W105" s="22"/>
      <c r="X105" s="166">
        <f t="shared" si="50"/>
        <v>-139000</v>
      </c>
      <c r="Y105" s="27">
        <v>1738000</v>
      </c>
      <c r="Z105" s="65">
        <v>1810000</v>
      </c>
    </row>
    <row r="106" spans="2:26" ht="15" customHeight="1" x14ac:dyDescent="0.25">
      <c r="B106" s="832" t="s">
        <v>5</v>
      </c>
      <c r="C106" s="169" t="s">
        <v>147</v>
      </c>
      <c r="D106" s="169"/>
      <c r="E106" s="823" t="s">
        <v>226</v>
      </c>
      <c r="F106" s="138" t="s">
        <v>55</v>
      </c>
      <c r="G106" s="437">
        <f t="shared" ref="G106:G108" si="61">SUM(H106:N106)</f>
        <v>1318000</v>
      </c>
      <c r="H106" s="336">
        <v>1318000</v>
      </c>
      <c r="I106" s="334" t="s">
        <v>946</v>
      </c>
      <c r="J106" s="334" t="s">
        <v>946</v>
      </c>
      <c r="K106" s="334" t="s">
        <v>946</v>
      </c>
      <c r="L106" s="334" t="s">
        <v>946</v>
      </c>
      <c r="M106" s="334" t="s">
        <v>946</v>
      </c>
      <c r="N106" s="334" t="s">
        <v>946</v>
      </c>
      <c r="O106" s="430">
        <f t="shared" ref="O106:O108" si="62">SUM(P106:V106)</f>
        <v>1216000</v>
      </c>
      <c r="P106" s="24">
        <v>1216000</v>
      </c>
      <c r="Q106" s="24"/>
      <c r="R106" s="24"/>
      <c r="S106" s="24"/>
      <c r="T106" s="24"/>
      <c r="U106" s="24"/>
      <c r="V106" s="24"/>
      <c r="W106" s="26"/>
      <c r="X106" s="164">
        <f t="shared" si="50"/>
        <v>-102000</v>
      </c>
      <c r="Y106" s="471" t="s">
        <v>385</v>
      </c>
      <c r="Z106" s="472" t="s">
        <v>385</v>
      </c>
    </row>
    <row r="107" spans="2:26" x14ac:dyDescent="0.25">
      <c r="B107" s="833"/>
      <c r="C107" s="169" t="s">
        <v>148</v>
      </c>
      <c r="D107" s="169"/>
      <c r="E107" s="824"/>
      <c r="F107" s="138" t="s">
        <v>61</v>
      </c>
      <c r="G107" s="437">
        <f t="shared" si="61"/>
        <v>478000</v>
      </c>
      <c r="H107" s="336">
        <v>478000</v>
      </c>
      <c r="I107" s="334" t="s">
        <v>946</v>
      </c>
      <c r="J107" s="334" t="s">
        <v>946</v>
      </c>
      <c r="K107" s="334" t="s">
        <v>946</v>
      </c>
      <c r="L107" s="334" t="s">
        <v>946</v>
      </c>
      <c r="M107" s="334" t="s">
        <v>946</v>
      </c>
      <c r="N107" s="334" t="s">
        <v>946</v>
      </c>
      <c r="O107" s="430">
        <f t="shared" si="62"/>
        <v>441000</v>
      </c>
      <c r="P107" s="24">
        <v>441000</v>
      </c>
      <c r="Q107" s="24"/>
      <c r="R107" s="24"/>
      <c r="S107" s="24"/>
      <c r="T107" s="24"/>
      <c r="U107" s="24"/>
      <c r="V107" s="24"/>
      <c r="W107" s="26"/>
      <c r="X107" s="164">
        <f t="shared" si="50"/>
        <v>-37000</v>
      </c>
      <c r="Y107" s="471" t="s">
        <v>385</v>
      </c>
      <c r="Z107" s="472" t="s">
        <v>385</v>
      </c>
    </row>
    <row r="108" spans="2:26" x14ac:dyDescent="0.25">
      <c r="B108" s="834"/>
      <c r="C108" s="169" t="s">
        <v>23</v>
      </c>
      <c r="D108" s="169"/>
      <c r="E108" s="825"/>
      <c r="F108" s="138"/>
      <c r="G108" s="437">
        <f t="shared" si="61"/>
        <v>0</v>
      </c>
      <c r="H108" s="336">
        <v>0</v>
      </c>
      <c r="I108" s="334" t="s">
        <v>946</v>
      </c>
      <c r="J108" s="334" t="s">
        <v>946</v>
      </c>
      <c r="K108" s="334" t="s">
        <v>946</v>
      </c>
      <c r="L108" s="334" t="s">
        <v>946</v>
      </c>
      <c r="M108" s="334" t="s">
        <v>946</v>
      </c>
      <c r="N108" s="334" t="s">
        <v>946</v>
      </c>
      <c r="O108" s="430">
        <f t="shared" si="62"/>
        <v>0</v>
      </c>
      <c r="P108" s="24">
        <v>0</v>
      </c>
      <c r="Q108" s="24"/>
      <c r="R108" s="24"/>
      <c r="S108" s="24"/>
      <c r="T108" s="24"/>
      <c r="U108" s="24"/>
      <c r="V108" s="24"/>
      <c r="W108" s="26"/>
      <c r="X108" s="164">
        <f t="shared" si="50"/>
        <v>0</v>
      </c>
      <c r="Y108" s="471" t="s">
        <v>385</v>
      </c>
      <c r="Z108" s="472" t="s">
        <v>385</v>
      </c>
    </row>
    <row r="109" spans="2:26" x14ac:dyDescent="0.25">
      <c r="B109" s="796" t="s">
        <v>266</v>
      </c>
      <c r="C109" s="797"/>
      <c r="D109" s="162"/>
      <c r="E109" s="137" t="s">
        <v>227</v>
      </c>
      <c r="F109" s="138"/>
      <c r="G109" s="436">
        <f>SUM(G110:G111)</f>
        <v>21000</v>
      </c>
      <c r="H109" s="338">
        <f t="shared" ref="H109:N109" si="63">SUM(H110:H111)</f>
        <v>21000</v>
      </c>
      <c r="I109" s="461">
        <f t="shared" si="63"/>
        <v>0</v>
      </c>
      <c r="J109" s="461">
        <f t="shared" si="63"/>
        <v>0</v>
      </c>
      <c r="K109" s="461">
        <f t="shared" si="63"/>
        <v>0</v>
      </c>
      <c r="L109" s="461">
        <f t="shared" si="63"/>
        <v>0</v>
      </c>
      <c r="M109" s="461">
        <f t="shared" si="63"/>
        <v>0</v>
      </c>
      <c r="N109" s="461">
        <f t="shared" si="63"/>
        <v>0</v>
      </c>
      <c r="O109" s="429">
        <f>SUM(O110:O111)</f>
        <v>19000</v>
      </c>
      <c r="P109" s="462">
        <f t="shared" ref="P109:U109" si="64">SUM(P110:P111)</f>
        <v>19000</v>
      </c>
      <c r="Q109" s="462">
        <f t="shared" si="64"/>
        <v>0</v>
      </c>
      <c r="R109" s="462">
        <f t="shared" si="64"/>
        <v>0</v>
      </c>
      <c r="S109" s="462">
        <f t="shared" si="64"/>
        <v>0</v>
      </c>
      <c r="T109" s="462">
        <f t="shared" si="64"/>
        <v>0</v>
      </c>
      <c r="U109" s="462">
        <f t="shared" si="64"/>
        <v>0</v>
      </c>
      <c r="V109" s="462">
        <f t="shared" ref="V109" si="65">SUM(V110:V111)</f>
        <v>0</v>
      </c>
      <c r="W109" s="22"/>
      <c r="X109" s="166">
        <f t="shared" si="50"/>
        <v>-2000</v>
      </c>
      <c r="Y109" s="27">
        <v>20000</v>
      </c>
      <c r="Z109" s="65">
        <v>20000</v>
      </c>
    </row>
    <row r="110" spans="2:26" ht="26.25" customHeight="1" x14ac:dyDescent="0.25">
      <c r="B110" s="820" t="s">
        <v>5</v>
      </c>
      <c r="C110" s="150" t="s">
        <v>149</v>
      </c>
      <c r="D110" s="150"/>
      <c r="E110" s="823" t="s">
        <v>227</v>
      </c>
      <c r="F110" s="138" t="s">
        <v>55</v>
      </c>
      <c r="G110" s="437">
        <f t="shared" ref="G110:G111" si="66">SUM(H110:N110)</f>
        <v>21000</v>
      </c>
      <c r="H110" s="336">
        <v>21000</v>
      </c>
      <c r="I110" s="334" t="s">
        <v>946</v>
      </c>
      <c r="J110" s="334" t="s">
        <v>946</v>
      </c>
      <c r="K110" s="334" t="s">
        <v>946</v>
      </c>
      <c r="L110" s="334" t="s">
        <v>946</v>
      </c>
      <c r="M110" s="334" t="s">
        <v>946</v>
      </c>
      <c r="N110" s="334" t="s">
        <v>946</v>
      </c>
      <c r="O110" s="430">
        <f t="shared" ref="O110:O111" si="67">SUM(P110:V110)</f>
        <v>19000</v>
      </c>
      <c r="P110" s="24">
        <v>19000</v>
      </c>
      <c r="Q110" s="24"/>
      <c r="R110" s="24"/>
      <c r="S110" s="24"/>
      <c r="T110" s="24"/>
      <c r="U110" s="24"/>
      <c r="V110" s="24"/>
      <c r="W110" s="26"/>
      <c r="X110" s="164">
        <f t="shared" si="50"/>
        <v>-2000</v>
      </c>
      <c r="Y110" s="471" t="s">
        <v>385</v>
      </c>
      <c r="Z110" s="472" t="s">
        <v>385</v>
      </c>
    </row>
    <row r="111" spans="2:26" x14ac:dyDescent="0.25">
      <c r="B111" s="822"/>
      <c r="C111" s="150" t="s">
        <v>23</v>
      </c>
      <c r="D111" s="150"/>
      <c r="E111" s="825"/>
      <c r="F111" s="138"/>
      <c r="G111" s="437">
        <f t="shared" si="66"/>
        <v>0</v>
      </c>
      <c r="H111" s="336">
        <v>0</v>
      </c>
      <c r="I111" s="334" t="s">
        <v>946</v>
      </c>
      <c r="J111" s="334" t="s">
        <v>946</v>
      </c>
      <c r="K111" s="334" t="s">
        <v>946</v>
      </c>
      <c r="L111" s="334" t="s">
        <v>946</v>
      </c>
      <c r="M111" s="334" t="s">
        <v>946</v>
      </c>
      <c r="N111" s="334" t="s">
        <v>946</v>
      </c>
      <c r="O111" s="430">
        <f t="shared" si="67"/>
        <v>0</v>
      </c>
      <c r="P111" s="24">
        <v>0</v>
      </c>
      <c r="Q111" s="24"/>
      <c r="R111" s="24"/>
      <c r="S111" s="24"/>
      <c r="T111" s="24"/>
      <c r="U111" s="24"/>
      <c r="V111" s="24"/>
      <c r="W111" s="26"/>
      <c r="X111" s="164">
        <f t="shared" si="50"/>
        <v>0</v>
      </c>
      <c r="Y111" s="471" t="s">
        <v>385</v>
      </c>
      <c r="Z111" s="472" t="s">
        <v>385</v>
      </c>
    </row>
    <row r="112" spans="2:26" x14ac:dyDescent="0.25">
      <c r="B112" s="796" t="s">
        <v>267</v>
      </c>
      <c r="C112" s="797"/>
      <c r="D112" s="162"/>
      <c r="E112" s="137" t="s">
        <v>228</v>
      </c>
      <c r="F112" s="138"/>
      <c r="G112" s="436">
        <f>SUM(G113:G118)</f>
        <v>416000</v>
      </c>
      <c r="H112" s="338">
        <f t="shared" ref="H112:N112" si="68">SUM(H113:H118)</f>
        <v>416000</v>
      </c>
      <c r="I112" s="461">
        <f t="shared" si="68"/>
        <v>0</v>
      </c>
      <c r="J112" s="461">
        <f t="shared" si="68"/>
        <v>0</v>
      </c>
      <c r="K112" s="461">
        <f t="shared" si="68"/>
        <v>0</v>
      </c>
      <c r="L112" s="461">
        <f t="shared" si="68"/>
        <v>0</v>
      </c>
      <c r="M112" s="461">
        <f t="shared" si="68"/>
        <v>0</v>
      </c>
      <c r="N112" s="461">
        <f t="shared" si="68"/>
        <v>0</v>
      </c>
      <c r="O112" s="429">
        <f>SUM(O113:O118)</f>
        <v>411000</v>
      </c>
      <c r="P112" s="462">
        <f t="shared" ref="P112:U112" si="69">SUM(P113:P118)</f>
        <v>411000</v>
      </c>
      <c r="Q112" s="462">
        <f t="shared" si="69"/>
        <v>0</v>
      </c>
      <c r="R112" s="462">
        <f t="shared" si="69"/>
        <v>0</v>
      </c>
      <c r="S112" s="462">
        <f t="shared" si="69"/>
        <v>0</v>
      </c>
      <c r="T112" s="462">
        <f t="shared" si="69"/>
        <v>0</v>
      </c>
      <c r="U112" s="462">
        <f t="shared" si="69"/>
        <v>0</v>
      </c>
      <c r="V112" s="462">
        <f t="shared" ref="V112" si="70">SUM(V113:V118)</f>
        <v>0</v>
      </c>
      <c r="W112" s="22"/>
      <c r="X112" s="166">
        <f t="shared" si="50"/>
        <v>-5000</v>
      </c>
      <c r="Y112" s="27">
        <v>115000</v>
      </c>
      <c r="Z112" s="65">
        <v>120000</v>
      </c>
    </row>
    <row r="113" spans="2:26" ht="15" customHeight="1" x14ac:dyDescent="0.25">
      <c r="B113" s="820" t="s">
        <v>5</v>
      </c>
      <c r="C113" s="150" t="s">
        <v>150</v>
      </c>
      <c r="D113" s="150"/>
      <c r="E113" s="823" t="s">
        <v>228</v>
      </c>
      <c r="F113" s="138" t="s">
        <v>55</v>
      </c>
      <c r="G113" s="437">
        <f t="shared" ref="G113:G118" si="71">SUM(H113:N113)</f>
        <v>49000</v>
      </c>
      <c r="H113" s="336">
        <v>49000</v>
      </c>
      <c r="I113" s="334" t="s">
        <v>946</v>
      </c>
      <c r="J113" s="334" t="s">
        <v>946</v>
      </c>
      <c r="K113" s="334" t="s">
        <v>946</v>
      </c>
      <c r="L113" s="334" t="s">
        <v>946</v>
      </c>
      <c r="M113" s="334" t="s">
        <v>946</v>
      </c>
      <c r="N113" s="334" t="s">
        <v>946</v>
      </c>
      <c r="O113" s="430">
        <f t="shared" ref="O113:O118" si="72">SUM(P113:V113)</f>
        <v>44000</v>
      </c>
      <c r="P113" s="24">
        <v>44000</v>
      </c>
      <c r="Q113" s="24"/>
      <c r="R113" s="24"/>
      <c r="S113" s="24"/>
      <c r="T113" s="24"/>
      <c r="U113" s="24"/>
      <c r="V113" s="24"/>
      <c r="W113" s="26"/>
      <c r="X113" s="164">
        <f t="shared" si="50"/>
        <v>-5000</v>
      </c>
      <c r="Y113" s="471" t="s">
        <v>385</v>
      </c>
      <c r="Z113" s="472" t="s">
        <v>385</v>
      </c>
    </row>
    <row r="114" spans="2:26" ht="25.5" x14ac:dyDescent="0.25">
      <c r="B114" s="821"/>
      <c r="C114" s="150" t="s">
        <v>151</v>
      </c>
      <c r="D114" s="150"/>
      <c r="E114" s="824"/>
      <c r="F114" s="138" t="s">
        <v>61</v>
      </c>
      <c r="G114" s="437">
        <f t="shared" si="71"/>
        <v>6000</v>
      </c>
      <c r="H114" s="336">
        <v>6000</v>
      </c>
      <c r="I114" s="334" t="s">
        <v>946</v>
      </c>
      <c r="J114" s="334" t="s">
        <v>946</v>
      </c>
      <c r="K114" s="334" t="s">
        <v>946</v>
      </c>
      <c r="L114" s="334" t="s">
        <v>946</v>
      </c>
      <c r="M114" s="334" t="s">
        <v>946</v>
      </c>
      <c r="N114" s="334" t="s">
        <v>946</v>
      </c>
      <c r="O114" s="430">
        <f t="shared" si="72"/>
        <v>6000</v>
      </c>
      <c r="P114" s="24">
        <v>6000</v>
      </c>
      <c r="Q114" s="24"/>
      <c r="R114" s="24"/>
      <c r="S114" s="24"/>
      <c r="T114" s="24"/>
      <c r="U114" s="24"/>
      <c r="V114" s="24"/>
      <c r="W114" s="26"/>
      <c r="X114" s="164">
        <f t="shared" si="50"/>
        <v>0</v>
      </c>
      <c r="Y114" s="471" t="s">
        <v>385</v>
      </c>
      <c r="Z114" s="472" t="s">
        <v>385</v>
      </c>
    </row>
    <row r="115" spans="2:26" x14ac:dyDescent="0.25">
      <c r="B115" s="821"/>
      <c r="C115" s="150" t="s">
        <v>152</v>
      </c>
      <c r="D115" s="150"/>
      <c r="E115" s="824"/>
      <c r="F115" s="138" t="s">
        <v>65</v>
      </c>
      <c r="G115" s="437">
        <f t="shared" si="71"/>
        <v>35000</v>
      </c>
      <c r="H115" s="336">
        <v>35000</v>
      </c>
      <c r="I115" s="334" t="s">
        <v>946</v>
      </c>
      <c r="J115" s="334" t="s">
        <v>946</v>
      </c>
      <c r="K115" s="334" t="s">
        <v>946</v>
      </c>
      <c r="L115" s="334" t="s">
        <v>946</v>
      </c>
      <c r="M115" s="334" t="s">
        <v>946</v>
      </c>
      <c r="N115" s="334" t="s">
        <v>946</v>
      </c>
      <c r="O115" s="430">
        <f t="shared" si="72"/>
        <v>35000</v>
      </c>
      <c r="P115" s="24">
        <v>35000</v>
      </c>
      <c r="Q115" s="24"/>
      <c r="R115" s="24"/>
      <c r="S115" s="24"/>
      <c r="T115" s="24"/>
      <c r="U115" s="24"/>
      <c r="V115" s="24"/>
      <c r="W115" s="26"/>
      <c r="X115" s="164">
        <f t="shared" si="50"/>
        <v>0</v>
      </c>
      <c r="Y115" s="471" t="s">
        <v>385</v>
      </c>
      <c r="Z115" s="472" t="s">
        <v>385</v>
      </c>
    </row>
    <row r="116" spans="2:26" x14ac:dyDescent="0.25">
      <c r="B116" s="821"/>
      <c r="C116" s="150" t="s">
        <v>153</v>
      </c>
      <c r="D116" s="150"/>
      <c r="E116" s="824"/>
      <c r="F116" s="138" t="s">
        <v>67</v>
      </c>
      <c r="G116" s="437">
        <f t="shared" si="71"/>
        <v>6000</v>
      </c>
      <c r="H116" s="336">
        <v>6000</v>
      </c>
      <c r="I116" s="334" t="s">
        <v>946</v>
      </c>
      <c r="J116" s="334" t="s">
        <v>946</v>
      </c>
      <c r="K116" s="334" t="s">
        <v>946</v>
      </c>
      <c r="L116" s="334" t="s">
        <v>946</v>
      </c>
      <c r="M116" s="334" t="s">
        <v>946</v>
      </c>
      <c r="N116" s="334" t="s">
        <v>946</v>
      </c>
      <c r="O116" s="430">
        <f t="shared" si="72"/>
        <v>6000</v>
      </c>
      <c r="P116" s="24">
        <v>6000</v>
      </c>
      <c r="Q116" s="24"/>
      <c r="R116" s="24"/>
      <c r="S116" s="24"/>
      <c r="T116" s="24"/>
      <c r="U116" s="24"/>
      <c r="V116" s="24"/>
      <c r="W116" s="26"/>
      <c r="X116" s="164">
        <f t="shared" si="50"/>
        <v>0</v>
      </c>
      <c r="Y116" s="471" t="s">
        <v>385</v>
      </c>
      <c r="Z116" s="472" t="s">
        <v>385</v>
      </c>
    </row>
    <row r="117" spans="2:26" x14ac:dyDescent="0.25">
      <c r="B117" s="821"/>
      <c r="C117" s="150" t="s">
        <v>154</v>
      </c>
      <c r="D117" s="150"/>
      <c r="E117" s="824"/>
      <c r="F117" s="138" t="s">
        <v>69</v>
      </c>
      <c r="G117" s="437">
        <f t="shared" si="71"/>
        <v>320000</v>
      </c>
      <c r="H117" s="336">
        <v>320000</v>
      </c>
      <c r="I117" s="334" t="s">
        <v>946</v>
      </c>
      <c r="J117" s="334" t="s">
        <v>946</v>
      </c>
      <c r="K117" s="334" t="s">
        <v>946</v>
      </c>
      <c r="L117" s="334" t="s">
        <v>946</v>
      </c>
      <c r="M117" s="334" t="s">
        <v>946</v>
      </c>
      <c r="N117" s="334" t="s">
        <v>946</v>
      </c>
      <c r="O117" s="430">
        <f t="shared" si="72"/>
        <v>320000</v>
      </c>
      <c r="P117" s="24">
        <v>320000</v>
      </c>
      <c r="Q117" s="24"/>
      <c r="R117" s="24"/>
      <c r="S117" s="24"/>
      <c r="T117" s="24"/>
      <c r="U117" s="24"/>
      <c r="V117" s="24"/>
      <c r="W117" s="26"/>
      <c r="X117" s="164">
        <f t="shared" si="50"/>
        <v>0</v>
      </c>
      <c r="Y117" s="471" t="s">
        <v>385</v>
      </c>
      <c r="Z117" s="472" t="s">
        <v>385</v>
      </c>
    </row>
    <row r="118" spans="2:26" x14ac:dyDescent="0.25">
      <c r="B118" s="822"/>
      <c r="C118" s="150" t="s">
        <v>23</v>
      </c>
      <c r="D118" s="150"/>
      <c r="E118" s="825"/>
      <c r="F118" s="138"/>
      <c r="G118" s="437">
        <f t="shared" si="71"/>
        <v>0</v>
      </c>
      <c r="H118" s="336">
        <v>0</v>
      </c>
      <c r="I118" s="334" t="s">
        <v>946</v>
      </c>
      <c r="J118" s="334" t="s">
        <v>946</v>
      </c>
      <c r="K118" s="334" t="s">
        <v>946</v>
      </c>
      <c r="L118" s="334" t="s">
        <v>946</v>
      </c>
      <c r="M118" s="334" t="s">
        <v>946</v>
      </c>
      <c r="N118" s="334" t="s">
        <v>946</v>
      </c>
      <c r="O118" s="430">
        <f t="shared" si="72"/>
        <v>0</v>
      </c>
      <c r="P118" s="24"/>
      <c r="Q118" s="24"/>
      <c r="R118" s="24"/>
      <c r="S118" s="24"/>
      <c r="T118" s="24"/>
      <c r="U118" s="24"/>
      <c r="V118" s="24"/>
      <c r="W118" s="26"/>
      <c r="X118" s="164">
        <f t="shared" si="50"/>
        <v>0</v>
      </c>
      <c r="Y118" s="471" t="s">
        <v>385</v>
      </c>
      <c r="Z118" s="472" t="s">
        <v>385</v>
      </c>
    </row>
    <row r="119" spans="2:26" x14ac:dyDescent="0.25">
      <c r="B119" s="835" t="s">
        <v>268</v>
      </c>
      <c r="C119" s="836"/>
      <c r="D119" s="170"/>
      <c r="E119" s="137" t="s">
        <v>229</v>
      </c>
      <c r="F119" s="138"/>
      <c r="G119" s="436">
        <f>SUM(G120:G121)</f>
        <v>0</v>
      </c>
      <c r="H119" s="461">
        <f t="shared" ref="H119:N119" si="73">SUM(H120:H121)</f>
        <v>0</v>
      </c>
      <c r="I119" s="461">
        <f t="shared" si="73"/>
        <v>0</v>
      </c>
      <c r="J119" s="461">
        <f t="shared" si="73"/>
        <v>0</v>
      </c>
      <c r="K119" s="461">
        <f t="shared" si="73"/>
        <v>0</v>
      </c>
      <c r="L119" s="461">
        <f t="shared" si="73"/>
        <v>0</v>
      </c>
      <c r="M119" s="461">
        <f t="shared" si="73"/>
        <v>0</v>
      </c>
      <c r="N119" s="461">
        <f t="shared" si="73"/>
        <v>0</v>
      </c>
      <c r="O119" s="429">
        <f>SUM(O120:O121)</f>
        <v>0</v>
      </c>
      <c r="P119" s="462">
        <f t="shared" ref="P119:U119" si="74">SUM(P120:P121)</f>
        <v>0</v>
      </c>
      <c r="Q119" s="462">
        <f t="shared" si="74"/>
        <v>0</v>
      </c>
      <c r="R119" s="462">
        <f t="shared" si="74"/>
        <v>0</v>
      </c>
      <c r="S119" s="462">
        <f t="shared" si="74"/>
        <v>0</v>
      </c>
      <c r="T119" s="462">
        <f t="shared" si="74"/>
        <v>0</v>
      </c>
      <c r="U119" s="462">
        <f t="shared" si="74"/>
        <v>0</v>
      </c>
      <c r="V119" s="462">
        <f t="shared" ref="V119" si="75">SUM(V120:V121)</f>
        <v>0</v>
      </c>
      <c r="W119" s="22"/>
      <c r="X119" s="166">
        <f t="shared" si="50"/>
        <v>0</v>
      </c>
      <c r="Y119" s="27">
        <v>0</v>
      </c>
      <c r="Z119" s="65">
        <v>0</v>
      </c>
    </row>
    <row r="120" spans="2:26" ht="15" customHeight="1" x14ac:dyDescent="0.25">
      <c r="B120" s="820" t="s">
        <v>5</v>
      </c>
      <c r="C120" s="150" t="s">
        <v>155</v>
      </c>
      <c r="D120" s="150"/>
      <c r="E120" s="823" t="s">
        <v>229</v>
      </c>
      <c r="F120" s="138" t="s">
        <v>55</v>
      </c>
      <c r="G120" s="437">
        <f t="shared" ref="G120:G122" si="76">SUM(H120:N120)</f>
        <v>0</v>
      </c>
      <c r="H120" s="336">
        <v>0</v>
      </c>
      <c r="I120" s="334" t="s">
        <v>946</v>
      </c>
      <c r="J120" s="334" t="s">
        <v>946</v>
      </c>
      <c r="K120" s="334" t="s">
        <v>946</v>
      </c>
      <c r="L120" s="334" t="s">
        <v>946</v>
      </c>
      <c r="M120" s="334" t="s">
        <v>946</v>
      </c>
      <c r="N120" s="334" t="s">
        <v>946</v>
      </c>
      <c r="O120" s="430">
        <f t="shared" ref="O120:O122" si="77">SUM(P120:V120)</f>
        <v>0</v>
      </c>
      <c r="P120" s="24"/>
      <c r="Q120" s="24"/>
      <c r="R120" s="24"/>
      <c r="S120" s="24"/>
      <c r="T120" s="24"/>
      <c r="U120" s="24"/>
      <c r="V120" s="24"/>
      <c r="W120" s="26"/>
      <c r="X120" s="164">
        <f t="shared" si="50"/>
        <v>0</v>
      </c>
      <c r="Y120" s="471" t="s">
        <v>385</v>
      </c>
      <c r="Z120" s="472" t="s">
        <v>385</v>
      </c>
    </row>
    <row r="121" spans="2:26" x14ac:dyDescent="0.25">
      <c r="B121" s="822"/>
      <c r="C121" s="150" t="s">
        <v>23</v>
      </c>
      <c r="D121" s="150"/>
      <c r="E121" s="825"/>
      <c r="F121" s="138"/>
      <c r="G121" s="437">
        <f t="shared" si="76"/>
        <v>0</v>
      </c>
      <c r="H121" s="336">
        <v>0</v>
      </c>
      <c r="I121" s="334" t="s">
        <v>946</v>
      </c>
      <c r="J121" s="334" t="s">
        <v>946</v>
      </c>
      <c r="K121" s="334" t="s">
        <v>946</v>
      </c>
      <c r="L121" s="334" t="s">
        <v>946</v>
      </c>
      <c r="M121" s="334" t="s">
        <v>946</v>
      </c>
      <c r="N121" s="334" t="s">
        <v>946</v>
      </c>
      <c r="O121" s="430">
        <f t="shared" si="77"/>
        <v>0</v>
      </c>
      <c r="P121" s="24">
        <v>0</v>
      </c>
      <c r="Q121" s="24"/>
      <c r="R121" s="24"/>
      <c r="S121" s="24"/>
      <c r="T121" s="24"/>
      <c r="U121" s="24"/>
      <c r="V121" s="24"/>
      <c r="W121" s="26"/>
      <c r="X121" s="164">
        <f t="shared" ref="X121:X144" si="78">O121-G121</f>
        <v>0</v>
      </c>
      <c r="Y121" s="471" t="s">
        <v>385</v>
      </c>
      <c r="Z121" s="472" t="s">
        <v>385</v>
      </c>
    </row>
    <row r="122" spans="2:26" ht="26.25" x14ac:dyDescent="0.25">
      <c r="B122" s="818" t="s">
        <v>269</v>
      </c>
      <c r="C122" s="819"/>
      <c r="D122" s="136"/>
      <c r="E122" s="171" t="s">
        <v>230</v>
      </c>
      <c r="F122" s="138"/>
      <c r="G122" s="436">
        <f t="shared" si="76"/>
        <v>0</v>
      </c>
      <c r="H122" s="338">
        <v>0</v>
      </c>
      <c r="I122" s="334" t="s">
        <v>946</v>
      </c>
      <c r="J122" s="334" t="s">
        <v>946</v>
      </c>
      <c r="K122" s="334" t="s">
        <v>946</v>
      </c>
      <c r="L122" s="334" t="s">
        <v>946</v>
      </c>
      <c r="M122" s="334" t="s">
        <v>946</v>
      </c>
      <c r="N122" s="334" t="s">
        <v>946</v>
      </c>
      <c r="O122" s="429">
        <f t="shared" si="77"/>
        <v>0</v>
      </c>
      <c r="P122" s="27">
        <v>0</v>
      </c>
      <c r="Q122" s="27"/>
      <c r="R122" s="27"/>
      <c r="S122" s="27"/>
      <c r="T122" s="27"/>
      <c r="U122" s="27"/>
      <c r="V122" s="27"/>
      <c r="W122" s="29"/>
      <c r="X122" s="166">
        <f t="shared" si="78"/>
        <v>0</v>
      </c>
      <c r="Y122" s="27">
        <v>0</v>
      </c>
      <c r="Z122" s="65">
        <v>0</v>
      </c>
    </row>
    <row r="123" spans="2:26" x14ac:dyDescent="0.25">
      <c r="B123" s="818" t="s">
        <v>270</v>
      </c>
      <c r="C123" s="819"/>
      <c r="D123" s="136"/>
      <c r="E123" s="137" t="s">
        <v>231</v>
      </c>
      <c r="F123" s="138"/>
      <c r="G123" s="437">
        <f>SUM(G124:G127)</f>
        <v>0</v>
      </c>
      <c r="H123" s="336">
        <f t="shared" ref="H123:N123" si="79">SUM(H124:H127)</f>
        <v>0</v>
      </c>
      <c r="I123" s="334">
        <f t="shared" si="79"/>
        <v>0</v>
      </c>
      <c r="J123" s="334">
        <f t="shared" si="79"/>
        <v>0</v>
      </c>
      <c r="K123" s="334">
        <f t="shared" si="79"/>
        <v>0</v>
      </c>
      <c r="L123" s="334">
        <f t="shared" si="79"/>
        <v>0</v>
      </c>
      <c r="M123" s="334">
        <f t="shared" si="79"/>
        <v>0</v>
      </c>
      <c r="N123" s="334">
        <f t="shared" si="79"/>
        <v>0</v>
      </c>
      <c r="O123" s="430">
        <f>SUM(O124:O127)</f>
        <v>0</v>
      </c>
      <c r="P123" s="468">
        <f t="shared" ref="P123:U123" si="80">SUM(P124:P127)</f>
        <v>0</v>
      </c>
      <c r="Q123" s="468">
        <f t="shared" si="80"/>
        <v>0</v>
      </c>
      <c r="R123" s="468">
        <f t="shared" si="80"/>
        <v>0</v>
      </c>
      <c r="S123" s="468">
        <f t="shared" si="80"/>
        <v>0</v>
      </c>
      <c r="T123" s="468">
        <f t="shared" si="80"/>
        <v>0</v>
      </c>
      <c r="U123" s="468">
        <f t="shared" si="80"/>
        <v>0</v>
      </c>
      <c r="V123" s="468">
        <f t="shared" ref="V123" si="81">SUM(V124:V127)</f>
        <v>0</v>
      </c>
      <c r="W123" s="469"/>
      <c r="X123" s="164">
        <f t="shared" si="78"/>
        <v>0</v>
      </c>
      <c r="Y123" s="24">
        <v>0</v>
      </c>
      <c r="Z123" s="64">
        <v>0</v>
      </c>
    </row>
    <row r="124" spans="2:26" ht="26.25" customHeight="1" x14ac:dyDescent="0.25">
      <c r="B124" s="837" t="s">
        <v>5</v>
      </c>
      <c r="C124" s="136" t="s">
        <v>381</v>
      </c>
      <c r="D124" s="136"/>
      <c r="E124" s="823" t="s">
        <v>231</v>
      </c>
      <c r="F124" s="138" t="s">
        <v>55</v>
      </c>
      <c r="G124" s="437">
        <f t="shared" ref="G124:G129" si="82">SUM(H124:N124)</f>
        <v>0</v>
      </c>
      <c r="H124" s="336">
        <v>0</v>
      </c>
      <c r="I124" s="334" t="s">
        <v>946</v>
      </c>
      <c r="J124" s="334" t="s">
        <v>946</v>
      </c>
      <c r="K124" s="334" t="s">
        <v>946</v>
      </c>
      <c r="L124" s="334" t="s">
        <v>946</v>
      </c>
      <c r="M124" s="334" t="s">
        <v>946</v>
      </c>
      <c r="N124" s="334" t="s">
        <v>946</v>
      </c>
      <c r="O124" s="430">
        <f t="shared" ref="O124:O129" si="83">SUM(P124:V124)</f>
        <v>0</v>
      </c>
      <c r="P124" s="24">
        <v>0</v>
      </c>
      <c r="Q124" s="24"/>
      <c r="R124" s="24"/>
      <c r="S124" s="24"/>
      <c r="T124" s="24"/>
      <c r="U124" s="24"/>
      <c r="V124" s="24"/>
      <c r="W124" s="26"/>
      <c r="X124" s="164">
        <f t="shared" si="78"/>
        <v>0</v>
      </c>
      <c r="Y124" s="471" t="s">
        <v>385</v>
      </c>
      <c r="Z124" s="472" t="s">
        <v>385</v>
      </c>
    </row>
    <row r="125" spans="2:26" x14ac:dyDescent="0.25">
      <c r="B125" s="838"/>
      <c r="C125" s="136" t="s">
        <v>156</v>
      </c>
      <c r="D125" s="136"/>
      <c r="E125" s="824"/>
      <c r="F125" s="138" t="s">
        <v>61</v>
      </c>
      <c r="G125" s="437">
        <f t="shared" si="82"/>
        <v>0</v>
      </c>
      <c r="H125" s="336">
        <v>0</v>
      </c>
      <c r="I125" s="334" t="s">
        <v>946</v>
      </c>
      <c r="J125" s="334" t="s">
        <v>946</v>
      </c>
      <c r="K125" s="334" t="s">
        <v>946</v>
      </c>
      <c r="L125" s="334" t="s">
        <v>946</v>
      </c>
      <c r="M125" s="334" t="s">
        <v>946</v>
      </c>
      <c r="N125" s="334" t="s">
        <v>946</v>
      </c>
      <c r="O125" s="430">
        <f t="shared" si="83"/>
        <v>0</v>
      </c>
      <c r="P125" s="24">
        <v>0</v>
      </c>
      <c r="Q125" s="24"/>
      <c r="R125" s="24"/>
      <c r="S125" s="24"/>
      <c r="T125" s="24"/>
      <c r="U125" s="24"/>
      <c r="V125" s="24"/>
      <c r="W125" s="26"/>
      <c r="X125" s="164">
        <f t="shared" si="78"/>
        <v>0</v>
      </c>
      <c r="Y125" s="471" t="s">
        <v>385</v>
      </c>
      <c r="Z125" s="472" t="s">
        <v>385</v>
      </c>
    </row>
    <row r="126" spans="2:26" x14ac:dyDescent="0.25">
      <c r="B126" s="838"/>
      <c r="C126" s="136" t="s">
        <v>157</v>
      </c>
      <c r="D126" s="136"/>
      <c r="E126" s="824"/>
      <c r="F126" s="138" t="s">
        <v>65</v>
      </c>
      <c r="G126" s="437">
        <f t="shared" si="82"/>
        <v>0</v>
      </c>
      <c r="H126" s="336">
        <v>0</v>
      </c>
      <c r="I126" s="334" t="s">
        <v>946</v>
      </c>
      <c r="J126" s="334" t="s">
        <v>946</v>
      </c>
      <c r="K126" s="334" t="s">
        <v>946</v>
      </c>
      <c r="L126" s="334" t="s">
        <v>946</v>
      </c>
      <c r="M126" s="334" t="s">
        <v>946</v>
      </c>
      <c r="N126" s="334" t="s">
        <v>946</v>
      </c>
      <c r="O126" s="430">
        <f t="shared" si="83"/>
        <v>0</v>
      </c>
      <c r="P126" s="24">
        <v>0</v>
      </c>
      <c r="Q126" s="24"/>
      <c r="R126" s="24"/>
      <c r="S126" s="24"/>
      <c r="T126" s="24"/>
      <c r="U126" s="24"/>
      <c r="V126" s="24"/>
      <c r="W126" s="26"/>
      <c r="X126" s="164">
        <f t="shared" si="78"/>
        <v>0</v>
      </c>
      <c r="Y126" s="471" t="s">
        <v>385</v>
      </c>
      <c r="Z126" s="472" t="s">
        <v>385</v>
      </c>
    </row>
    <row r="127" spans="2:26" x14ac:dyDescent="0.25">
      <c r="B127" s="839"/>
      <c r="C127" s="136" t="s">
        <v>23</v>
      </c>
      <c r="D127" s="136"/>
      <c r="E127" s="825"/>
      <c r="F127" s="138"/>
      <c r="G127" s="437">
        <f t="shared" si="82"/>
        <v>0</v>
      </c>
      <c r="H127" s="336">
        <v>0</v>
      </c>
      <c r="I127" s="334" t="s">
        <v>946</v>
      </c>
      <c r="J127" s="334" t="s">
        <v>946</v>
      </c>
      <c r="K127" s="334" t="s">
        <v>946</v>
      </c>
      <c r="L127" s="334" t="s">
        <v>946</v>
      </c>
      <c r="M127" s="334" t="s">
        <v>946</v>
      </c>
      <c r="N127" s="334" t="s">
        <v>946</v>
      </c>
      <c r="O127" s="430">
        <f t="shared" si="83"/>
        <v>0</v>
      </c>
      <c r="P127" s="24">
        <v>0</v>
      </c>
      <c r="Q127" s="24"/>
      <c r="R127" s="24"/>
      <c r="S127" s="24"/>
      <c r="T127" s="24"/>
      <c r="U127" s="24"/>
      <c r="V127" s="24"/>
      <c r="W127" s="26"/>
      <c r="X127" s="164">
        <f t="shared" si="78"/>
        <v>0</v>
      </c>
      <c r="Y127" s="471" t="s">
        <v>385</v>
      </c>
      <c r="Z127" s="472" t="s">
        <v>385</v>
      </c>
    </row>
    <row r="128" spans="2:26" ht="29.25" customHeight="1" x14ac:dyDescent="0.25">
      <c r="B128" s="818" t="s">
        <v>271</v>
      </c>
      <c r="C128" s="819"/>
      <c r="D128" s="136"/>
      <c r="E128" s="171" t="s">
        <v>233</v>
      </c>
      <c r="F128" s="138"/>
      <c r="G128" s="436">
        <f t="shared" si="82"/>
        <v>0</v>
      </c>
      <c r="H128" s="338">
        <v>0</v>
      </c>
      <c r="I128" s="334" t="s">
        <v>946</v>
      </c>
      <c r="J128" s="334" t="s">
        <v>946</v>
      </c>
      <c r="K128" s="334" t="s">
        <v>946</v>
      </c>
      <c r="L128" s="334" t="s">
        <v>946</v>
      </c>
      <c r="M128" s="334" t="s">
        <v>946</v>
      </c>
      <c r="N128" s="334" t="s">
        <v>946</v>
      </c>
      <c r="O128" s="429">
        <f t="shared" si="83"/>
        <v>0</v>
      </c>
      <c r="P128" s="27">
        <v>0</v>
      </c>
      <c r="Q128" s="27"/>
      <c r="R128" s="27"/>
      <c r="S128" s="27"/>
      <c r="T128" s="27"/>
      <c r="U128" s="27"/>
      <c r="V128" s="27"/>
      <c r="W128" s="29"/>
      <c r="X128" s="166">
        <f t="shared" si="78"/>
        <v>0</v>
      </c>
      <c r="Y128" s="27">
        <v>0</v>
      </c>
      <c r="Z128" s="65">
        <v>0</v>
      </c>
    </row>
    <row r="129" spans="2:26" x14ac:dyDescent="0.25">
      <c r="B129" s="818" t="s">
        <v>272</v>
      </c>
      <c r="C129" s="819"/>
      <c r="D129" s="136"/>
      <c r="E129" s="137" t="s">
        <v>232</v>
      </c>
      <c r="F129" s="138"/>
      <c r="G129" s="436">
        <f t="shared" si="82"/>
        <v>0</v>
      </c>
      <c r="H129" s="338">
        <v>0</v>
      </c>
      <c r="I129" s="334" t="s">
        <v>946</v>
      </c>
      <c r="J129" s="334" t="s">
        <v>946</v>
      </c>
      <c r="K129" s="334" t="s">
        <v>946</v>
      </c>
      <c r="L129" s="334" t="s">
        <v>946</v>
      </c>
      <c r="M129" s="334" t="s">
        <v>946</v>
      </c>
      <c r="N129" s="334" t="s">
        <v>946</v>
      </c>
      <c r="O129" s="429">
        <f t="shared" si="83"/>
        <v>0</v>
      </c>
      <c r="P129" s="27">
        <v>0</v>
      </c>
      <c r="Q129" s="27"/>
      <c r="R129" s="27"/>
      <c r="S129" s="27"/>
      <c r="T129" s="27"/>
      <c r="U129" s="27"/>
      <c r="V129" s="27"/>
      <c r="W129" s="29"/>
      <c r="X129" s="166">
        <f t="shared" si="78"/>
        <v>0</v>
      </c>
      <c r="Y129" s="27">
        <v>0</v>
      </c>
      <c r="Z129" s="65">
        <v>0</v>
      </c>
    </row>
    <row r="130" spans="2:26" ht="15" customHeight="1" x14ac:dyDescent="0.25">
      <c r="B130" s="796" t="s">
        <v>273</v>
      </c>
      <c r="C130" s="797"/>
      <c r="D130" s="162"/>
      <c r="E130" s="137" t="s">
        <v>234</v>
      </c>
      <c r="F130" s="138"/>
      <c r="G130" s="436">
        <f>SUM(G131:G132)</f>
        <v>0</v>
      </c>
      <c r="H130" s="338">
        <f>SUM(H131:H132)</f>
        <v>0</v>
      </c>
      <c r="I130" s="461">
        <f t="shared" ref="I130:N130" si="84">SUM(I131:I132)</f>
        <v>0</v>
      </c>
      <c r="J130" s="461">
        <f t="shared" si="84"/>
        <v>0</v>
      </c>
      <c r="K130" s="461">
        <f t="shared" si="84"/>
        <v>0</v>
      </c>
      <c r="L130" s="461">
        <f t="shared" si="84"/>
        <v>0</v>
      </c>
      <c r="M130" s="461">
        <f t="shared" si="84"/>
        <v>0</v>
      </c>
      <c r="N130" s="461">
        <f t="shared" si="84"/>
        <v>0</v>
      </c>
      <c r="O130" s="429">
        <f>SUM(O131:O132)</f>
        <v>0</v>
      </c>
      <c r="P130" s="462">
        <f t="shared" ref="P130:U130" si="85">SUM(P131:P132)</f>
        <v>0</v>
      </c>
      <c r="Q130" s="462">
        <f t="shared" si="85"/>
        <v>0</v>
      </c>
      <c r="R130" s="462">
        <f t="shared" si="85"/>
        <v>0</v>
      </c>
      <c r="S130" s="462">
        <f t="shared" si="85"/>
        <v>0</v>
      </c>
      <c r="T130" s="462">
        <f t="shared" si="85"/>
        <v>0</v>
      </c>
      <c r="U130" s="462">
        <f t="shared" si="85"/>
        <v>0</v>
      </c>
      <c r="V130" s="462">
        <f t="shared" ref="V130" si="86">SUM(V131:V132)</f>
        <v>0</v>
      </c>
      <c r="W130" s="22"/>
      <c r="X130" s="166">
        <f t="shared" si="78"/>
        <v>0</v>
      </c>
      <c r="Y130" s="27">
        <v>0</v>
      </c>
      <c r="Z130" s="65">
        <v>0</v>
      </c>
    </row>
    <row r="131" spans="2:26" ht="26.25" x14ac:dyDescent="0.25">
      <c r="B131" s="832" t="s">
        <v>5</v>
      </c>
      <c r="C131" s="162" t="s">
        <v>383</v>
      </c>
      <c r="D131" s="162"/>
      <c r="E131" s="823" t="s">
        <v>234</v>
      </c>
      <c r="F131" s="138" t="s">
        <v>55</v>
      </c>
      <c r="G131" s="437">
        <f t="shared" ref="G131:G132" si="87">SUM(H131:N131)</f>
        <v>0</v>
      </c>
      <c r="H131" s="336">
        <v>0</v>
      </c>
      <c r="I131" s="334" t="s">
        <v>946</v>
      </c>
      <c r="J131" s="334" t="s">
        <v>946</v>
      </c>
      <c r="K131" s="334" t="s">
        <v>946</v>
      </c>
      <c r="L131" s="334" t="s">
        <v>946</v>
      </c>
      <c r="M131" s="334" t="s">
        <v>946</v>
      </c>
      <c r="N131" s="334" t="s">
        <v>946</v>
      </c>
      <c r="O131" s="430">
        <f t="shared" ref="O131:O132" si="88">SUM(P131:V131)</f>
        <v>0</v>
      </c>
      <c r="P131" s="24">
        <v>0</v>
      </c>
      <c r="Q131" s="24"/>
      <c r="R131" s="24"/>
      <c r="S131" s="24"/>
      <c r="T131" s="24"/>
      <c r="U131" s="24"/>
      <c r="V131" s="24"/>
      <c r="W131" s="26"/>
      <c r="X131" s="164">
        <f t="shared" si="78"/>
        <v>0</v>
      </c>
      <c r="Y131" s="471" t="s">
        <v>385</v>
      </c>
      <c r="Z131" s="472" t="s">
        <v>385</v>
      </c>
    </row>
    <row r="132" spans="2:26" x14ac:dyDescent="0.25">
      <c r="B132" s="834"/>
      <c r="C132" s="162" t="s">
        <v>23</v>
      </c>
      <c r="D132" s="162"/>
      <c r="E132" s="825"/>
      <c r="F132" s="138"/>
      <c r="G132" s="437">
        <f t="shared" si="87"/>
        <v>0</v>
      </c>
      <c r="H132" s="336">
        <v>0</v>
      </c>
      <c r="I132" s="334" t="s">
        <v>946</v>
      </c>
      <c r="J132" s="334" t="s">
        <v>946</v>
      </c>
      <c r="K132" s="334" t="s">
        <v>946</v>
      </c>
      <c r="L132" s="334" t="s">
        <v>946</v>
      </c>
      <c r="M132" s="334" t="s">
        <v>946</v>
      </c>
      <c r="N132" s="334" t="s">
        <v>946</v>
      </c>
      <c r="O132" s="430">
        <f t="shared" si="88"/>
        <v>0</v>
      </c>
      <c r="P132" s="24"/>
      <c r="Q132" s="24"/>
      <c r="R132" s="24"/>
      <c r="S132" s="24"/>
      <c r="T132" s="24"/>
      <c r="U132" s="24"/>
      <c r="V132" s="24"/>
      <c r="W132" s="26"/>
      <c r="X132" s="164">
        <f t="shared" si="78"/>
        <v>0</v>
      </c>
      <c r="Y132" s="471" t="s">
        <v>385</v>
      </c>
      <c r="Z132" s="472" t="s">
        <v>385</v>
      </c>
    </row>
    <row r="133" spans="2:26" x14ac:dyDescent="0.25">
      <c r="B133" s="796" t="s">
        <v>274</v>
      </c>
      <c r="C133" s="797"/>
      <c r="D133" s="162"/>
      <c r="E133" s="137" t="s">
        <v>235</v>
      </c>
      <c r="F133" s="138"/>
      <c r="G133" s="436">
        <f>SUM(G134:G137)</f>
        <v>0</v>
      </c>
      <c r="H133" s="338">
        <f>SUM(H134:H137)</f>
        <v>0</v>
      </c>
      <c r="I133" s="461">
        <f t="shared" ref="I133:N133" si="89">SUM(I134:I137)</f>
        <v>0</v>
      </c>
      <c r="J133" s="461">
        <f t="shared" si="89"/>
        <v>0</v>
      </c>
      <c r="K133" s="461">
        <f t="shared" si="89"/>
        <v>0</v>
      </c>
      <c r="L133" s="461">
        <f t="shared" si="89"/>
        <v>0</v>
      </c>
      <c r="M133" s="461">
        <f t="shared" si="89"/>
        <v>0</v>
      </c>
      <c r="N133" s="461">
        <f t="shared" si="89"/>
        <v>0</v>
      </c>
      <c r="O133" s="429">
        <f>SUM(O134:O137)</f>
        <v>0</v>
      </c>
      <c r="P133" s="462">
        <f t="shared" ref="P133:U133" si="90">SUM(P134:P137)</f>
        <v>0</v>
      </c>
      <c r="Q133" s="462">
        <f t="shared" si="90"/>
        <v>0</v>
      </c>
      <c r="R133" s="462">
        <f t="shared" si="90"/>
        <v>0</v>
      </c>
      <c r="S133" s="462">
        <f t="shared" si="90"/>
        <v>0</v>
      </c>
      <c r="T133" s="462">
        <f t="shared" si="90"/>
        <v>0</v>
      </c>
      <c r="U133" s="462">
        <f t="shared" si="90"/>
        <v>0</v>
      </c>
      <c r="V133" s="462">
        <f t="shared" ref="V133" si="91">SUM(V134:V137)</f>
        <v>0</v>
      </c>
      <c r="W133" s="464"/>
      <c r="X133" s="166">
        <f t="shared" si="78"/>
        <v>0</v>
      </c>
      <c r="Y133" s="27">
        <v>0</v>
      </c>
      <c r="Z133" s="65">
        <v>0</v>
      </c>
    </row>
    <row r="134" spans="2:26" ht="15" customHeight="1" x14ac:dyDescent="0.25">
      <c r="B134" s="820" t="s">
        <v>5</v>
      </c>
      <c r="C134" s="150" t="s">
        <v>158</v>
      </c>
      <c r="D134" s="150"/>
      <c r="E134" s="823" t="s">
        <v>235</v>
      </c>
      <c r="F134" s="138" t="s">
        <v>55</v>
      </c>
      <c r="G134" s="437">
        <f t="shared" ref="G134:G140" si="92">SUM(H134:N134)</f>
        <v>0</v>
      </c>
      <c r="H134" s="336">
        <v>0</v>
      </c>
      <c r="I134" s="334" t="s">
        <v>946</v>
      </c>
      <c r="J134" s="334" t="s">
        <v>946</v>
      </c>
      <c r="K134" s="334" t="s">
        <v>946</v>
      </c>
      <c r="L134" s="334" t="s">
        <v>946</v>
      </c>
      <c r="M134" s="334" t="s">
        <v>946</v>
      </c>
      <c r="N134" s="334" t="s">
        <v>946</v>
      </c>
      <c r="O134" s="430">
        <f t="shared" ref="O134:O140" si="93">SUM(P134:V134)</f>
        <v>0</v>
      </c>
      <c r="P134" s="24">
        <v>0</v>
      </c>
      <c r="Q134" s="24"/>
      <c r="R134" s="24"/>
      <c r="S134" s="24"/>
      <c r="T134" s="24"/>
      <c r="U134" s="24"/>
      <c r="V134" s="24"/>
      <c r="W134" s="26"/>
      <c r="X134" s="164">
        <f t="shared" si="78"/>
        <v>0</v>
      </c>
      <c r="Y134" s="471" t="s">
        <v>385</v>
      </c>
      <c r="Z134" s="472" t="s">
        <v>385</v>
      </c>
    </row>
    <row r="135" spans="2:26" x14ac:dyDescent="0.25">
      <c r="B135" s="821"/>
      <c r="C135" s="150" t="s">
        <v>159</v>
      </c>
      <c r="D135" s="150"/>
      <c r="E135" s="824"/>
      <c r="F135" s="138" t="s">
        <v>61</v>
      </c>
      <c r="G135" s="437">
        <f t="shared" si="92"/>
        <v>0</v>
      </c>
      <c r="H135" s="336">
        <v>0</v>
      </c>
      <c r="I135" s="334" t="s">
        <v>946</v>
      </c>
      <c r="J135" s="334" t="s">
        <v>946</v>
      </c>
      <c r="K135" s="334" t="s">
        <v>946</v>
      </c>
      <c r="L135" s="334" t="s">
        <v>946</v>
      </c>
      <c r="M135" s="334" t="s">
        <v>946</v>
      </c>
      <c r="N135" s="334" t="s">
        <v>946</v>
      </c>
      <c r="O135" s="430">
        <f t="shared" si="93"/>
        <v>0</v>
      </c>
      <c r="P135" s="24">
        <v>0</v>
      </c>
      <c r="Q135" s="24"/>
      <c r="R135" s="24"/>
      <c r="S135" s="24"/>
      <c r="T135" s="24"/>
      <c r="U135" s="24"/>
      <c r="V135" s="24"/>
      <c r="W135" s="26"/>
      <c r="X135" s="164">
        <f t="shared" si="78"/>
        <v>0</v>
      </c>
      <c r="Y135" s="471" t="s">
        <v>385</v>
      </c>
      <c r="Z135" s="472" t="s">
        <v>385</v>
      </c>
    </row>
    <row r="136" spans="2:26" x14ac:dyDescent="0.25">
      <c r="B136" s="821"/>
      <c r="C136" s="150" t="s">
        <v>160</v>
      </c>
      <c r="D136" s="150"/>
      <c r="E136" s="824"/>
      <c r="F136" s="138" t="s">
        <v>65</v>
      </c>
      <c r="G136" s="437">
        <f t="shared" si="92"/>
        <v>0</v>
      </c>
      <c r="H136" s="336">
        <v>0</v>
      </c>
      <c r="I136" s="334" t="s">
        <v>946</v>
      </c>
      <c r="J136" s="334" t="s">
        <v>946</v>
      </c>
      <c r="K136" s="334" t="s">
        <v>946</v>
      </c>
      <c r="L136" s="334" t="s">
        <v>946</v>
      </c>
      <c r="M136" s="334" t="s">
        <v>946</v>
      </c>
      <c r="N136" s="334" t="s">
        <v>946</v>
      </c>
      <c r="O136" s="430">
        <f t="shared" si="93"/>
        <v>0</v>
      </c>
      <c r="P136" s="24">
        <v>0</v>
      </c>
      <c r="Q136" s="24"/>
      <c r="R136" s="24"/>
      <c r="S136" s="24"/>
      <c r="T136" s="24"/>
      <c r="U136" s="24"/>
      <c r="V136" s="24"/>
      <c r="W136" s="26"/>
      <c r="X136" s="164">
        <f t="shared" si="78"/>
        <v>0</v>
      </c>
      <c r="Y136" s="471" t="s">
        <v>385</v>
      </c>
      <c r="Z136" s="472" t="s">
        <v>385</v>
      </c>
    </row>
    <row r="137" spans="2:26" x14ac:dyDescent="0.25">
      <c r="B137" s="822"/>
      <c r="C137" s="150" t="s">
        <v>23</v>
      </c>
      <c r="D137" s="150"/>
      <c r="E137" s="825"/>
      <c r="F137" s="138"/>
      <c r="G137" s="437">
        <f t="shared" si="92"/>
        <v>0</v>
      </c>
      <c r="H137" s="336">
        <v>0</v>
      </c>
      <c r="I137" s="334" t="s">
        <v>946</v>
      </c>
      <c r="J137" s="334" t="s">
        <v>946</v>
      </c>
      <c r="K137" s="334" t="s">
        <v>946</v>
      </c>
      <c r="L137" s="334" t="s">
        <v>946</v>
      </c>
      <c r="M137" s="334" t="s">
        <v>946</v>
      </c>
      <c r="N137" s="334" t="s">
        <v>946</v>
      </c>
      <c r="O137" s="430">
        <f t="shared" si="93"/>
        <v>0</v>
      </c>
      <c r="P137" s="24">
        <v>0</v>
      </c>
      <c r="Q137" s="24"/>
      <c r="R137" s="24"/>
      <c r="S137" s="24"/>
      <c r="T137" s="24"/>
      <c r="U137" s="24"/>
      <c r="V137" s="24"/>
      <c r="W137" s="26"/>
      <c r="X137" s="164">
        <f t="shared" si="78"/>
        <v>0</v>
      </c>
      <c r="Y137" s="471" t="s">
        <v>385</v>
      </c>
      <c r="Z137" s="472" t="s">
        <v>385</v>
      </c>
    </row>
    <row r="138" spans="2:26" x14ac:dyDescent="0.25">
      <c r="B138" s="818" t="s">
        <v>275</v>
      </c>
      <c r="C138" s="819"/>
      <c r="D138" s="136"/>
      <c r="E138" s="137" t="s">
        <v>236</v>
      </c>
      <c r="F138" s="138"/>
      <c r="G138" s="436">
        <f t="shared" si="92"/>
        <v>9000</v>
      </c>
      <c r="H138" s="338">
        <v>9000</v>
      </c>
      <c r="I138" s="334" t="s">
        <v>946</v>
      </c>
      <c r="J138" s="334" t="s">
        <v>946</v>
      </c>
      <c r="K138" s="334" t="s">
        <v>946</v>
      </c>
      <c r="L138" s="334" t="s">
        <v>946</v>
      </c>
      <c r="M138" s="334" t="s">
        <v>946</v>
      </c>
      <c r="N138" s="334" t="s">
        <v>946</v>
      </c>
      <c r="O138" s="429">
        <f t="shared" si="93"/>
        <v>7000</v>
      </c>
      <c r="P138" s="27">
        <v>7000</v>
      </c>
      <c r="Q138" s="27"/>
      <c r="R138" s="27"/>
      <c r="S138" s="27"/>
      <c r="T138" s="27"/>
      <c r="U138" s="27"/>
      <c r="V138" s="27"/>
      <c r="W138" s="29"/>
      <c r="X138" s="166">
        <f t="shared" si="78"/>
        <v>-2000</v>
      </c>
      <c r="Y138" s="27">
        <v>6000</v>
      </c>
      <c r="Z138" s="65">
        <v>6000</v>
      </c>
    </row>
    <row r="139" spans="2:26" ht="33" customHeight="1" x14ac:dyDescent="0.25">
      <c r="B139" s="842" t="s">
        <v>271</v>
      </c>
      <c r="C139" s="843"/>
      <c r="D139" s="172"/>
      <c r="E139" s="171" t="s">
        <v>382</v>
      </c>
      <c r="F139" s="138"/>
      <c r="G139" s="436">
        <f t="shared" si="92"/>
        <v>0</v>
      </c>
      <c r="H139" s="338">
        <v>0</v>
      </c>
      <c r="I139" s="334" t="s">
        <v>946</v>
      </c>
      <c r="J139" s="334" t="s">
        <v>946</v>
      </c>
      <c r="K139" s="334" t="s">
        <v>946</v>
      </c>
      <c r="L139" s="334" t="s">
        <v>946</v>
      </c>
      <c r="M139" s="334" t="s">
        <v>946</v>
      </c>
      <c r="N139" s="334" t="s">
        <v>946</v>
      </c>
      <c r="O139" s="429">
        <f t="shared" si="93"/>
        <v>0</v>
      </c>
      <c r="P139" s="27">
        <v>0</v>
      </c>
      <c r="Q139" s="27"/>
      <c r="R139" s="27"/>
      <c r="S139" s="27"/>
      <c r="T139" s="27"/>
      <c r="U139" s="27"/>
      <c r="V139" s="27"/>
      <c r="W139" s="29"/>
      <c r="X139" s="166">
        <f t="shared" si="78"/>
        <v>0</v>
      </c>
      <c r="Y139" s="27">
        <v>0</v>
      </c>
      <c r="Z139" s="65">
        <v>0</v>
      </c>
    </row>
    <row r="140" spans="2:26" x14ac:dyDescent="0.25">
      <c r="B140" s="842" t="s">
        <v>276</v>
      </c>
      <c r="C140" s="843"/>
      <c r="D140" s="172"/>
      <c r="E140" s="137" t="s">
        <v>237</v>
      </c>
      <c r="F140" s="138"/>
      <c r="G140" s="436">
        <f t="shared" si="92"/>
        <v>0</v>
      </c>
      <c r="H140" s="338">
        <v>0</v>
      </c>
      <c r="I140" s="334" t="s">
        <v>946</v>
      </c>
      <c r="J140" s="334" t="s">
        <v>946</v>
      </c>
      <c r="K140" s="334" t="s">
        <v>946</v>
      </c>
      <c r="L140" s="334" t="s">
        <v>946</v>
      </c>
      <c r="M140" s="334" t="s">
        <v>946</v>
      </c>
      <c r="N140" s="334" t="s">
        <v>946</v>
      </c>
      <c r="O140" s="429">
        <f t="shared" si="93"/>
        <v>0</v>
      </c>
      <c r="P140" s="27">
        <v>0</v>
      </c>
      <c r="Q140" s="27"/>
      <c r="R140" s="27"/>
      <c r="S140" s="27"/>
      <c r="T140" s="27"/>
      <c r="U140" s="27"/>
      <c r="V140" s="27"/>
      <c r="W140" s="29"/>
      <c r="X140" s="166">
        <f t="shared" si="78"/>
        <v>0</v>
      </c>
      <c r="Y140" s="27">
        <v>0</v>
      </c>
      <c r="Z140" s="65">
        <v>0</v>
      </c>
    </row>
    <row r="141" spans="2:26" ht="15" customHeight="1" x14ac:dyDescent="0.25">
      <c r="B141" s="818" t="s">
        <v>277</v>
      </c>
      <c r="C141" s="819"/>
      <c r="D141" s="136"/>
      <c r="E141" s="137" t="s">
        <v>238</v>
      </c>
      <c r="F141" s="138"/>
      <c r="G141" s="436">
        <f>SUM(G142:G146)</f>
        <v>168000</v>
      </c>
      <c r="H141" s="338">
        <f>SUM(H142:H146)</f>
        <v>168000</v>
      </c>
      <c r="I141" s="461">
        <f t="shared" ref="I141:N141" si="94">SUM(I142:I146)</f>
        <v>0</v>
      </c>
      <c r="J141" s="461">
        <f t="shared" si="94"/>
        <v>0</v>
      </c>
      <c r="K141" s="461">
        <f t="shared" si="94"/>
        <v>0</v>
      </c>
      <c r="L141" s="461">
        <f t="shared" si="94"/>
        <v>0</v>
      </c>
      <c r="M141" s="461">
        <f t="shared" si="94"/>
        <v>0</v>
      </c>
      <c r="N141" s="461">
        <f t="shared" si="94"/>
        <v>0</v>
      </c>
      <c r="O141" s="429">
        <f>SUM(O142:O146)</f>
        <v>250000</v>
      </c>
      <c r="P141" s="462">
        <f t="shared" ref="P141:U141" si="95">SUM(P142:P146)</f>
        <v>250000</v>
      </c>
      <c r="Q141" s="462">
        <f t="shared" si="95"/>
        <v>0</v>
      </c>
      <c r="R141" s="462">
        <f t="shared" si="95"/>
        <v>0</v>
      </c>
      <c r="S141" s="462">
        <f t="shared" si="95"/>
        <v>0</v>
      </c>
      <c r="T141" s="462">
        <f t="shared" si="95"/>
        <v>0</v>
      </c>
      <c r="U141" s="462">
        <f t="shared" si="95"/>
        <v>0</v>
      </c>
      <c r="V141" s="462">
        <f t="shared" ref="V141" si="96">SUM(V142:V146)</f>
        <v>0</v>
      </c>
      <c r="W141" s="464"/>
      <c r="X141" s="166">
        <f t="shared" si="78"/>
        <v>82000</v>
      </c>
      <c r="Y141" s="462">
        <f t="shared" ref="Y141:Z141" si="97">SUM(Y142:Y146)</f>
        <v>150000</v>
      </c>
      <c r="Z141" s="465">
        <f t="shared" si="97"/>
        <v>150000</v>
      </c>
    </row>
    <row r="142" spans="2:26" ht="15" customHeight="1" x14ac:dyDescent="0.25">
      <c r="B142" s="820" t="s">
        <v>5</v>
      </c>
      <c r="C142" s="150" t="s">
        <v>161</v>
      </c>
      <c r="D142" s="150"/>
      <c r="E142" s="823" t="s">
        <v>238</v>
      </c>
      <c r="F142" s="138" t="s">
        <v>55</v>
      </c>
      <c r="G142" s="437">
        <f t="shared" ref="G142:G146" si="98">SUM(H142:N142)</f>
        <v>150000</v>
      </c>
      <c r="H142" s="336">
        <v>150000</v>
      </c>
      <c r="I142" s="334" t="s">
        <v>946</v>
      </c>
      <c r="J142" s="334" t="s">
        <v>946</v>
      </c>
      <c r="K142" s="334" t="s">
        <v>946</v>
      </c>
      <c r="L142" s="334" t="s">
        <v>946</v>
      </c>
      <c r="M142" s="334" t="s">
        <v>946</v>
      </c>
      <c r="N142" s="334" t="s">
        <v>946</v>
      </c>
      <c r="O142" s="430">
        <f t="shared" ref="O142:O146" si="99">SUM(P142:V142)</f>
        <v>230000</v>
      </c>
      <c r="P142" s="24">
        <v>230000</v>
      </c>
      <c r="Q142" s="24"/>
      <c r="R142" s="24"/>
      <c r="S142" s="24"/>
      <c r="T142" s="24"/>
      <c r="U142" s="24"/>
      <c r="V142" s="24"/>
      <c r="W142" s="26"/>
      <c r="X142" s="164">
        <f t="shared" si="78"/>
        <v>80000</v>
      </c>
      <c r="Y142" s="24">
        <v>130000</v>
      </c>
      <c r="Z142" s="64">
        <v>130000</v>
      </c>
    </row>
    <row r="143" spans="2:26" x14ac:dyDescent="0.25">
      <c r="B143" s="821"/>
      <c r="C143" s="150" t="s">
        <v>162</v>
      </c>
      <c r="D143" s="150"/>
      <c r="E143" s="824"/>
      <c r="F143" s="138" t="s">
        <v>61</v>
      </c>
      <c r="G143" s="437">
        <f t="shared" si="98"/>
        <v>18000</v>
      </c>
      <c r="H143" s="336">
        <v>18000</v>
      </c>
      <c r="I143" s="334" t="s">
        <v>946</v>
      </c>
      <c r="J143" s="334" t="s">
        <v>946</v>
      </c>
      <c r="K143" s="334" t="s">
        <v>946</v>
      </c>
      <c r="L143" s="334" t="s">
        <v>946</v>
      </c>
      <c r="M143" s="334" t="s">
        <v>946</v>
      </c>
      <c r="N143" s="334" t="s">
        <v>946</v>
      </c>
      <c r="O143" s="430">
        <f t="shared" si="99"/>
        <v>20000</v>
      </c>
      <c r="P143" s="24">
        <v>20000</v>
      </c>
      <c r="Q143" s="24"/>
      <c r="R143" s="24"/>
      <c r="S143" s="24"/>
      <c r="T143" s="24"/>
      <c r="U143" s="24"/>
      <c r="V143" s="24"/>
      <c r="W143" s="26"/>
      <c r="X143" s="164">
        <f t="shared" si="78"/>
        <v>2000</v>
      </c>
      <c r="Y143" s="24">
        <v>20000</v>
      </c>
      <c r="Z143" s="64">
        <v>20000</v>
      </c>
    </row>
    <row r="144" spans="2:26" x14ac:dyDescent="0.25">
      <c r="B144" s="821"/>
      <c r="C144" s="150" t="s">
        <v>163</v>
      </c>
      <c r="D144" s="150"/>
      <c r="E144" s="824"/>
      <c r="F144" s="138" t="s">
        <v>65</v>
      </c>
      <c r="G144" s="437">
        <f t="shared" si="98"/>
        <v>0</v>
      </c>
      <c r="H144" s="336">
        <v>0</v>
      </c>
      <c r="I144" s="334" t="s">
        <v>946</v>
      </c>
      <c r="J144" s="334" t="s">
        <v>946</v>
      </c>
      <c r="K144" s="334" t="s">
        <v>946</v>
      </c>
      <c r="L144" s="334" t="s">
        <v>946</v>
      </c>
      <c r="M144" s="334" t="s">
        <v>946</v>
      </c>
      <c r="N144" s="334" t="s">
        <v>946</v>
      </c>
      <c r="O144" s="430">
        <f t="shared" si="99"/>
        <v>0</v>
      </c>
      <c r="P144" s="24">
        <v>0</v>
      </c>
      <c r="Q144" s="24"/>
      <c r="R144" s="24"/>
      <c r="S144" s="24"/>
      <c r="T144" s="24"/>
      <c r="U144" s="24"/>
      <c r="V144" s="24"/>
      <c r="W144" s="26"/>
      <c r="X144" s="164">
        <f t="shared" si="78"/>
        <v>0</v>
      </c>
      <c r="Y144" s="24">
        <v>0</v>
      </c>
      <c r="Z144" s="64">
        <v>0</v>
      </c>
    </row>
    <row r="145" spans="2:26" ht="25.5" x14ac:dyDescent="0.25">
      <c r="B145" s="821"/>
      <c r="C145" s="150" t="s">
        <v>164</v>
      </c>
      <c r="D145" s="150"/>
      <c r="E145" s="824"/>
      <c r="F145" s="138" t="s">
        <v>67</v>
      </c>
      <c r="G145" s="431" t="s">
        <v>385</v>
      </c>
      <c r="H145" s="339" t="s">
        <v>385</v>
      </c>
      <c r="I145" s="340" t="s">
        <v>385</v>
      </c>
      <c r="J145" s="340" t="s">
        <v>385</v>
      </c>
      <c r="K145" s="340" t="s">
        <v>385</v>
      </c>
      <c r="L145" s="340" t="s">
        <v>385</v>
      </c>
      <c r="M145" s="340" t="s">
        <v>385</v>
      </c>
      <c r="N145" s="340" t="s">
        <v>385</v>
      </c>
      <c r="O145" s="431" t="s">
        <v>385</v>
      </c>
      <c r="P145" s="109" t="s">
        <v>385</v>
      </c>
      <c r="Q145" s="109" t="s">
        <v>385</v>
      </c>
      <c r="R145" s="109" t="s">
        <v>385</v>
      </c>
      <c r="S145" s="109" t="s">
        <v>385</v>
      </c>
      <c r="T145" s="109" t="s">
        <v>385</v>
      </c>
      <c r="U145" s="109" t="s">
        <v>385</v>
      </c>
      <c r="V145" s="109" t="s">
        <v>385</v>
      </c>
      <c r="W145" s="26"/>
      <c r="X145" s="176" t="s">
        <v>385</v>
      </c>
      <c r="Y145" s="109" t="s">
        <v>385</v>
      </c>
      <c r="Z145" s="667" t="s">
        <v>385</v>
      </c>
    </row>
    <row r="146" spans="2:26" ht="15.75" customHeight="1" x14ac:dyDescent="0.25">
      <c r="B146" s="822"/>
      <c r="C146" s="150" t="s">
        <v>23</v>
      </c>
      <c r="D146" s="150"/>
      <c r="E146" s="825"/>
      <c r="F146" s="138"/>
      <c r="G146" s="437">
        <f t="shared" si="98"/>
        <v>0</v>
      </c>
      <c r="H146" s="336">
        <v>0</v>
      </c>
      <c r="I146" s="334" t="s">
        <v>946</v>
      </c>
      <c r="J146" s="334" t="s">
        <v>946</v>
      </c>
      <c r="K146" s="334" t="s">
        <v>946</v>
      </c>
      <c r="L146" s="334" t="s">
        <v>946</v>
      </c>
      <c r="M146" s="334" t="s">
        <v>946</v>
      </c>
      <c r="N146" s="334" t="s">
        <v>946</v>
      </c>
      <c r="O146" s="430">
        <f t="shared" si="99"/>
        <v>0</v>
      </c>
      <c r="P146" s="24"/>
      <c r="Q146" s="24"/>
      <c r="R146" s="24"/>
      <c r="S146" s="24"/>
      <c r="T146" s="24"/>
      <c r="U146" s="24"/>
      <c r="V146" s="24"/>
      <c r="W146" s="26"/>
      <c r="X146" s="164">
        <f t="shared" ref="X146:X155" si="100">O146-G146</f>
        <v>0</v>
      </c>
      <c r="Y146" s="24">
        <v>0</v>
      </c>
      <c r="Z146" s="64">
        <v>0</v>
      </c>
    </row>
    <row r="147" spans="2:26" x14ac:dyDescent="0.25">
      <c r="B147" s="844" t="s">
        <v>8</v>
      </c>
      <c r="C147" s="845"/>
      <c r="D147" s="259"/>
      <c r="E147" s="4"/>
      <c r="F147" s="3"/>
      <c r="G147" s="80">
        <f>SUM(G148:G150)</f>
        <v>0</v>
      </c>
      <c r="H147" s="81">
        <f t="shared" ref="H147:N147" si="101">SUM(H148:H150)</f>
        <v>0</v>
      </c>
      <c r="I147" s="79">
        <f t="shared" si="101"/>
        <v>0</v>
      </c>
      <c r="J147" s="79">
        <f t="shared" si="101"/>
        <v>0</v>
      </c>
      <c r="K147" s="79">
        <f t="shared" si="101"/>
        <v>0</v>
      </c>
      <c r="L147" s="79">
        <f t="shared" si="101"/>
        <v>0</v>
      </c>
      <c r="M147" s="79">
        <f t="shared" si="101"/>
        <v>0</v>
      </c>
      <c r="N147" s="79">
        <f t="shared" si="101"/>
        <v>0</v>
      </c>
      <c r="O147" s="19">
        <f>SUM(O148:O150)</f>
        <v>0</v>
      </c>
      <c r="P147" s="20">
        <f t="shared" ref="P147:U147" si="102">SUM(P148:P150)</f>
        <v>0</v>
      </c>
      <c r="Q147" s="20">
        <f t="shared" si="102"/>
        <v>0</v>
      </c>
      <c r="R147" s="20">
        <f t="shared" si="102"/>
        <v>0</v>
      </c>
      <c r="S147" s="20">
        <f t="shared" si="102"/>
        <v>0</v>
      </c>
      <c r="T147" s="20">
        <f t="shared" si="102"/>
        <v>0</v>
      </c>
      <c r="U147" s="20">
        <f t="shared" si="102"/>
        <v>0</v>
      </c>
      <c r="V147" s="20">
        <f t="shared" ref="V147" si="103">SUM(V148:V150)</f>
        <v>0</v>
      </c>
      <c r="W147" s="22"/>
      <c r="X147" s="23">
        <f t="shared" si="100"/>
        <v>0</v>
      </c>
      <c r="Y147" s="20">
        <f t="shared" ref="Y147:Z147" si="104">SUM(Y148:Y150)</f>
        <v>0</v>
      </c>
      <c r="Z147" s="63">
        <f t="shared" si="104"/>
        <v>0</v>
      </c>
    </row>
    <row r="148" spans="2:26" ht="15" customHeight="1" x14ac:dyDescent="0.25">
      <c r="B148" s="796" t="s">
        <v>278</v>
      </c>
      <c r="C148" s="797"/>
      <c r="D148" s="162"/>
      <c r="E148" s="137" t="s">
        <v>239</v>
      </c>
      <c r="F148" s="177"/>
      <c r="G148" s="436">
        <f t="shared" ref="G148:G150" si="105">SUM(H148:N148)</f>
        <v>0</v>
      </c>
      <c r="H148" s="338">
        <v>0</v>
      </c>
      <c r="I148" s="334" t="s">
        <v>946</v>
      </c>
      <c r="J148" s="334" t="s">
        <v>946</v>
      </c>
      <c r="K148" s="334" t="s">
        <v>946</v>
      </c>
      <c r="L148" s="334" t="s">
        <v>946</v>
      </c>
      <c r="M148" s="334" t="s">
        <v>946</v>
      </c>
      <c r="N148" s="334" t="s">
        <v>946</v>
      </c>
      <c r="O148" s="429">
        <f t="shared" ref="O148:O150" si="106">SUM(P148:V148)</f>
        <v>0</v>
      </c>
      <c r="P148" s="27">
        <v>0</v>
      </c>
      <c r="Q148" s="27"/>
      <c r="R148" s="27"/>
      <c r="S148" s="27"/>
      <c r="T148" s="27"/>
      <c r="U148" s="27"/>
      <c r="V148" s="27"/>
      <c r="W148" s="29"/>
      <c r="X148" s="166">
        <f t="shared" si="100"/>
        <v>0</v>
      </c>
      <c r="Y148" s="27">
        <v>0</v>
      </c>
      <c r="Z148" s="65">
        <v>0</v>
      </c>
    </row>
    <row r="149" spans="2:26" ht="15" customHeight="1" x14ac:dyDescent="0.25">
      <c r="B149" s="796" t="s">
        <v>279</v>
      </c>
      <c r="C149" s="797"/>
      <c r="D149" s="162"/>
      <c r="E149" s="137" t="s">
        <v>240</v>
      </c>
      <c r="F149" s="138"/>
      <c r="G149" s="436">
        <f t="shared" si="105"/>
        <v>0</v>
      </c>
      <c r="H149" s="338">
        <v>0</v>
      </c>
      <c r="I149" s="334" t="s">
        <v>946</v>
      </c>
      <c r="J149" s="334" t="s">
        <v>946</v>
      </c>
      <c r="K149" s="334" t="s">
        <v>946</v>
      </c>
      <c r="L149" s="334" t="s">
        <v>946</v>
      </c>
      <c r="M149" s="334" t="s">
        <v>946</v>
      </c>
      <c r="N149" s="334" t="s">
        <v>946</v>
      </c>
      <c r="O149" s="429">
        <f t="shared" si="106"/>
        <v>0</v>
      </c>
      <c r="P149" s="27">
        <v>0</v>
      </c>
      <c r="Q149" s="27"/>
      <c r="R149" s="27"/>
      <c r="S149" s="27"/>
      <c r="T149" s="27"/>
      <c r="U149" s="27"/>
      <c r="V149" s="27"/>
      <c r="W149" s="29"/>
      <c r="X149" s="166">
        <f t="shared" si="100"/>
        <v>0</v>
      </c>
      <c r="Y149" s="27">
        <v>0</v>
      </c>
      <c r="Z149" s="65">
        <v>0</v>
      </c>
    </row>
    <row r="150" spans="2:26" ht="30.75" customHeight="1" x14ac:dyDescent="0.25">
      <c r="B150" s="842" t="s">
        <v>280</v>
      </c>
      <c r="C150" s="843"/>
      <c r="D150" s="172"/>
      <c r="E150" s="171" t="s">
        <v>241</v>
      </c>
      <c r="F150" s="138"/>
      <c r="G150" s="436">
        <f t="shared" si="105"/>
        <v>0</v>
      </c>
      <c r="H150" s="338">
        <v>0</v>
      </c>
      <c r="I150" s="334" t="s">
        <v>946</v>
      </c>
      <c r="J150" s="334" t="s">
        <v>946</v>
      </c>
      <c r="K150" s="334" t="s">
        <v>946</v>
      </c>
      <c r="L150" s="334" t="s">
        <v>946</v>
      </c>
      <c r="M150" s="334" t="s">
        <v>946</v>
      </c>
      <c r="N150" s="334" t="s">
        <v>946</v>
      </c>
      <c r="O150" s="429">
        <f t="shared" si="106"/>
        <v>0</v>
      </c>
      <c r="P150" s="27">
        <v>0</v>
      </c>
      <c r="Q150" s="27"/>
      <c r="R150" s="27"/>
      <c r="S150" s="27"/>
      <c r="T150" s="27"/>
      <c r="U150" s="27"/>
      <c r="V150" s="27"/>
      <c r="W150" s="29"/>
      <c r="X150" s="166">
        <f t="shared" si="100"/>
        <v>0</v>
      </c>
      <c r="Y150" s="27">
        <v>0</v>
      </c>
      <c r="Z150" s="65">
        <v>0</v>
      </c>
    </row>
    <row r="151" spans="2:26" ht="26.25" customHeight="1" x14ac:dyDescent="0.25">
      <c r="B151" s="851" t="s">
        <v>9</v>
      </c>
      <c r="C151" s="852"/>
      <c r="D151" s="267"/>
      <c r="E151" s="4"/>
      <c r="F151" s="1"/>
      <c r="G151" s="80">
        <f>SUM(G152)</f>
        <v>0</v>
      </c>
      <c r="H151" s="81">
        <f t="shared" ref="H151:V151" si="107">SUM(H152)</f>
        <v>0</v>
      </c>
      <c r="I151" s="79">
        <f t="shared" si="107"/>
        <v>0</v>
      </c>
      <c r="J151" s="79">
        <f t="shared" si="107"/>
        <v>0</v>
      </c>
      <c r="K151" s="79">
        <f t="shared" si="107"/>
        <v>0</v>
      </c>
      <c r="L151" s="79">
        <f t="shared" si="107"/>
        <v>0</v>
      </c>
      <c r="M151" s="79">
        <f t="shared" si="107"/>
        <v>0</v>
      </c>
      <c r="N151" s="79">
        <f t="shared" si="107"/>
        <v>0</v>
      </c>
      <c r="O151" s="19">
        <f>SUM(O152)</f>
        <v>0</v>
      </c>
      <c r="P151" s="20">
        <f t="shared" si="107"/>
        <v>0</v>
      </c>
      <c r="Q151" s="20">
        <f t="shared" si="107"/>
        <v>0</v>
      </c>
      <c r="R151" s="20">
        <f t="shared" si="107"/>
        <v>0</v>
      </c>
      <c r="S151" s="20">
        <f t="shared" si="107"/>
        <v>0</v>
      </c>
      <c r="T151" s="20">
        <f t="shared" si="107"/>
        <v>0</v>
      </c>
      <c r="U151" s="20">
        <f t="shared" si="107"/>
        <v>0</v>
      </c>
      <c r="V151" s="20">
        <f t="shared" si="107"/>
        <v>0</v>
      </c>
      <c r="W151" s="22"/>
      <c r="X151" s="23">
        <f t="shared" si="100"/>
        <v>0</v>
      </c>
      <c r="Y151" s="20">
        <f t="shared" ref="Y151:Z151" si="108">SUM(Y152)</f>
        <v>0</v>
      </c>
      <c r="Z151" s="63">
        <f t="shared" si="108"/>
        <v>0</v>
      </c>
    </row>
    <row r="152" spans="2:26" ht="15" customHeight="1" x14ac:dyDescent="0.25">
      <c r="B152" s="842" t="s">
        <v>281</v>
      </c>
      <c r="C152" s="843"/>
      <c r="D152" s="172"/>
      <c r="E152" s="137" t="s">
        <v>242</v>
      </c>
      <c r="F152" s="138"/>
      <c r="G152" s="436">
        <f t="shared" ref="G152" si="109">SUM(H152:N152)</f>
        <v>0</v>
      </c>
      <c r="H152" s="338">
        <v>0</v>
      </c>
      <c r="I152" s="334" t="s">
        <v>946</v>
      </c>
      <c r="J152" s="334" t="s">
        <v>946</v>
      </c>
      <c r="K152" s="334" t="s">
        <v>946</v>
      </c>
      <c r="L152" s="334" t="s">
        <v>946</v>
      </c>
      <c r="M152" s="334" t="s">
        <v>946</v>
      </c>
      <c r="N152" s="334" t="s">
        <v>946</v>
      </c>
      <c r="O152" s="429">
        <f t="shared" ref="O152" si="110">SUM(P152:V152)</f>
        <v>0</v>
      </c>
      <c r="P152" s="27">
        <v>0</v>
      </c>
      <c r="Q152" s="27"/>
      <c r="R152" s="27"/>
      <c r="S152" s="27"/>
      <c r="T152" s="27"/>
      <c r="U152" s="27"/>
      <c r="V152" s="27"/>
      <c r="W152" s="29"/>
      <c r="X152" s="166">
        <f t="shared" si="100"/>
        <v>0</v>
      </c>
      <c r="Y152" s="27">
        <v>0</v>
      </c>
      <c r="Z152" s="65">
        <v>0</v>
      </c>
    </row>
    <row r="153" spans="2:26" ht="15" customHeight="1" x14ac:dyDescent="0.25">
      <c r="B153" s="844" t="s">
        <v>10</v>
      </c>
      <c r="C153" s="845"/>
      <c r="D153" s="259"/>
      <c r="E153" s="4"/>
      <c r="F153" s="3"/>
      <c r="G153" s="80">
        <f>SUM(G154:G155)</f>
        <v>0</v>
      </c>
      <c r="H153" s="81">
        <f t="shared" ref="H153:N153" si="111">SUM(H154:H155)</f>
        <v>0</v>
      </c>
      <c r="I153" s="79">
        <f t="shared" si="111"/>
        <v>0</v>
      </c>
      <c r="J153" s="79">
        <f t="shared" si="111"/>
        <v>0</v>
      </c>
      <c r="K153" s="79">
        <f t="shared" si="111"/>
        <v>0</v>
      </c>
      <c r="L153" s="79">
        <f t="shared" si="111"/>
        <v>0</v>
      </c>
      <c r="M153" s="79">
        <f t="shared" si="111"/>
        <v>0</v>
      </c>
      <c r="N153" s="79">
        <f t="shared" si="111"/>
        <v>0</v>
      </c>
      <c r="O153" s="19">
        <f>SUM(O154:O155)</f>
        <v>0</v>
      </c>
      <c r="P153" s="20">
        <f t="shared" ref="P153:U153" si="112">SUM(P154:P155)</f>
        <v>0</v>
      </c>
      <c r="Q153" s="20">
        <f t="shared" si="112"/>
        <v>0</v>
      </c>
      <c r="R153" s="20">
        <f t="shared" si="112"/>
        <v>0</v>
      </c>
      <c r="S153" s="20">
        <f t="shared" si="112"/>
        <v>0</v>
      </c>
      <c r="T153" s="20">
        <f t="shared" si="112"/>
        <v>0</v>
      </c>
      <c r="U153" s="20">
        <f t="shared" si="112"/>
        <v>0</v>
      </c>
      <c r="V153" s="20">
        <f t="shared" ref="V153" si="113">SUM(V154:V155)</f>
        <v>0</v>
      </c>
      <c r="W153" s="22"/>
      <c r="X153" s="23">
        <f t="shared" si="100"/>
        <v>0</v>
      </c>
      <c r="Y153" s="20">
        <f t="shared" ref="Y153:Z153" si="114">SUM(Y154:Y155)</f>
        <v>0</v>
      </c>
      <c r="Z153" s="63">
        <f t="shared" si="114"/>
        <v>0</v>
      </c>
    </row>
    <row r="154" spans="2:26" ht="15" customHeight="1" x14ac:dyDescent="0.25">
      <c r="B154" s="796" t="s">
        <v>282</v>
      </c>
      <c r="C154" s="797"/>
      <c r="D154" s="162"/>
      <c r="E154" s="137" t="s">
        <v>243</v>
      </c>
      <c r="F154" s="138"/>
      <c r="G154" s="436">
        <f t="shared" ref="G154:G155" si="115">SUM(H154:N154)</f>
        <v>0</v>
      </c>
      <c r="H154" s="338">
        <v>0</v>
      </c>
      <c r="I154" s="334" t="s">
        <v>946</v>
      </c>
      <c r="J154" s="334" t="s">
        <v>946</v>
      </c>
      <c r="K154" s="334" t="s">
        <v>946</v>
      </c>
      <c r="L154" s="334" t="s">
        <v>946</v>
      </c>
      <c r="M154" s="334" t="s">
        <v>946</v>
      </c>
      <c r="N154" s="334" t="s">
        <v>946</v>
      </c>
      <c r="O154" s="429">
        <f t="shared" ref="O154:O155" si="116">SUM(P154:V154)</f>
        <v>0</v>
      </c>
      <c r="P154" s="27">
        <v>0</v>
      </c>
      <c r="Q154" s="27"/>
      <c r="R154" s="27"/>
      <c r="S154" s="27"/>
      <c r="T154" s="27"/>
      <c r="U154" s="27"/>
      <c r="V154" s="27"/>
      <c r="W154" s="29"/>
      <c r="X154" s="166">
        <f t="shared" si="100"/>
        <v>0</v>
      </c>
      <c r="Y154" s="27">
        <v>0</v>
      </c>
      <c r="Z154" s="65">
        <v>0</v>
      </c>
    </row>
    <row r="155" spans="2:26" ht="15.75" customHeight="1" thickBot="1" x14ac:dyDescent="0.3">
      <c r="B155" s="853" t="s">
        <v>283</v>
      </c>
      <c r="C155" s="854"/>
      <c r="D155" s="179"/>
      <c r="E155" s="180" t="s">
        <v>244</v>
      </c>
      <c r="F155" s="181"/>
      <c r="G155" s="439">
        <f t="shared" si="115"/>
        <v>0</v>
      </c>
      <c r="H155" s="341">
        <v>0</v>
      </c>
      <c r="I155" s="334" t="s">
        <v>946</v>
      </c>
      <c r="J155" s="334" t="s">
        <v>946</v>
      </c>
      <c r="K155" s="334" t="s">
        <v>946</v>
      </c>
      <c r="L155" s="334" t="s">
        <v>946</v>
      </c>
      <c r="M155" s="334" t="s">
        <v>946</v>
      </c>
      <c r="N155" s="334" t="s">
        <v>946</v>
      </c>
      <c r="O155" s="432">
        <f t="shared" si="116"/>
        <v>0</v>
      </c>
      <c r="P155" s="33">
        <v>0</v>
      </c>
      <c r="Q155" s="33"/>
      <c r="R155" s="33"/>
      <c r="S155" s="33"/>
      <c r="T155" s="33"/>
      <c r="U155" s="33"/>
      <c r="V155" s="33"/>
      <c r="W155" s="35"/>
      <c r="X155" s="187">
        <f t="shared" si="100"/>
        <v>0</v>
      </c>
      <c r="Y155" s="33">
        <v>0</v>
      </c>
      <c r="Z155" s="66">
        <v>0</v>
      </c>
    </row>
    <row r="156" spans="2:26" ht="4.5" customHeight="1" thickTop="1" thickBot="1" x14ac:dyDescent="0.3">
      <c r="B156" s="5"/>
      <c r="C156" s="6"/>
      <c r="D156" s="6"/>
      <c r="E156" s="7"/>
      <c r="F156" s="8"/>
      <c r="G156" s="440"/>
      <c r="H156" s="37"/>
      <c r="I156" s="37"/>
      <c r="J156" s="37"/>
      <c r="K156" s="37"/>
      <c r="L156" s="37"/>
      <c r="M156" s="37"/>
      <c r="N156" s="37"/>
      <c r="O156" s="433"/>
      <c r="P156" s="36"/>
      <c r="Q156" s="36"/>
      <c r="R156" s="36"/>
      <c r="S156" s="36"/>
      <c r="T156" s="36"/>
      <c r="U156" s="36"/>
      <c r="V156" s="36"/>
      <c r="W156" s="37"/>
      <c r="X156" s="426"/>
      <c r="Y156" s="36"/>
      <c r="Z156" s="38"/>
    </row>
    <row r="157" spans="2:26" ht="16.5" thickTop="1" x14ac:dyDescent="0.25">
      <c r="B157" s="855" t="s">
        <v>11</v>
      </c>
      <c r="C157" s="856"/>
      <c r="D157" s="424"/>
      <c r="E157" s="292"/>
      <c r="F157" s="293"/>
      <c r="G157" s="351">
        <f>G158+G206+G210</f>
        <v>10379000</v>
      </c>
      <c r="H157" s="352">
        <f>SUM(H158,H206,H210)</f>
        <v>10379000</v>
      </c>
      <c r="I157" s="349">
        <f t="shared" ref="I157:N157" si="117">SUM(I158,I206,I210)</f>
        <v>0</v>
      </c>
      <c r="J157" s="349">
        <f t="shared" si="117"/>
        <v>0</v>
      </c>
      <c r="K157" s="349">
        <f t="shared" si="117"/>
        <v>0</v>
      </c>
      <c r="L157" s="349">
        <f t="shared" si="117"/>
        <v>0</v>
      </c>
      <c r="M157" s="349">
        <f t="shared" si="117"/>
        <v>0</v>
      </c>
      <c r="N157" s="349">
        <f t="shared" si="117"/>
        <v>0</v>
      </c>
      <c r="O157" s="348">
        <f>O158+O206+O210</f>
        <v>9695000</v>
      </c>
      <c r="P157" s="353">
        <f t="shared" ref="P157:U157" si="118">P158+P206+P210</f>
        <v>9695000</v>
      </c>
      <c r="Q157" s="353">
        <f t="shared" si="118"/>
        <v>0</v>
      </c>
      <c r="R157" s="353">
        <f t="shared" si="118"/>
        <v>0</v>
      </c>
      <c r="S157" s="353">
        <f t="shared" si="118"/>
        <v>0</v>
      </c>
      <c r="T157" s="353">
        <f t="shared" si="118"/>
        <v>0</v>
      </c>
      <c r="U157" s="353">
        <f t="shared" si="118"/>
        <v>0</v>
      </c>
      <c r="V157" s="353">
        <f t="shared" ref="V157" si="119">V158+V206+V210</f>
        <v>0</v>
      </c>
      <c r="W157" s="350"/>
      <c r="X157" s="355">
        <f t="shared" ref="X157:X188" si="120">O157-G157</f>
        <v>-684000</v>
      </c>
      <c r="Y157" s="353">
        <f>Y158+Y206+Y210</f>
        <v>9500000</v>
      </c>
      <c r="Z157" s="356">
        <f t="shared" ref="Z157" si="121">Z158+Z206+Z210</f>
        <v>9882000</v>
      </c>
    </row>
    <row r="158" spans="2:26" ht="16.5" customHeight="1" x14ac:dyDescent="0.25">
      <c r="B158" s="857" t="s">
        <v>12</v>
      </c>
      <c r="C158" s="858"/>
      <c r="D158" s="117"/>
      <c r="E158" s="4"/>
      <c r="F158" s="1"/>
      <c r="G158" s="80">
        <f>G159+G160+G182+G189+G190+G191+G192+G193+G194+G195+G202</f>
        <v>1780000</v>
      </c>
      <c r="H158" s="81">
        <f>SUM(H159,H160,H182,H189,H190,H191,H192,H193,H194,H195,H202)</f>
        <v>1780000</v>
      </c>
      <c r="I158" s="79">
        <f t="shared" ref="I158:N158" si="122">SUM(I159,I160,I182,I189,I190,I191,I192,I193,I194,I195,I202)</f>
        <v>0</v>
      </c>
      <c r="J158" s="79">
        <f t="shared" si="122"/>
        <v>0</v>
      </c>
      <c r="K158" s="79">
        <f t="shared" si="122"/>
        <v>0</v>
      </c>
      <c r="L158" s="79">
        <f t="shared" si="122"/>
        <v>0</v>
      </c>
      <c r="M158" s="79">
        <f t="shared" si="122"/>
        <v>0</v>
      </c>
      <c r="N158" s="79">
        <f t="shared" si="122"/>
        <v>0</v>
      </c>
      <c r="O158" s="19">
        <f>O159+O160+O182+O189+O190+O191+O192+O193+O194+O195+O202</f>
        <v>1780000</v>
      </c>
      <c r="P158" s="20">
        <f t="shared" ref="P158:U158" si="123">P159+P160+P182+P189+P190+P191+P192+P193+P194+P195+P202</f>
        <v>1780000</v>
      </c>
      <c r="Q158" s="20">
        <f t="shared" si="123"/>
        <v>0</v>
      </c>
      <c r="R158" s="20">
        <f t="shared" si="123"/>
        <v>0</v>
      </c>
      <c r="S158" s="20">
        <f t="shared" si="123"/>
        <v>0</v>
      </c>
      <c r="T158" s="20">
        <f t="shared" si="123"/>
        <v>0</v>
      </c>
      <c r="U158" s="20">
        <f t="shared" si="123"/>
        <v>0</v>
      </c>
      <c r="V158" s="20">
        <f t="shared" ref="V158" si="124">V159+V160+V182+V189+V190+V191+V192+V193+V194+V195+V202</f>
        <v>0</v>
      </c>
      <c r="W158" s="22"/>
      <c r="X158" s="23">
        <f t="shared" si="120"/>
        <v>0</v>
      </c>
      <c r="Y158" s="20">
        <f>Y159+Y160+Y182+Y189+Y190+Y191+Y192+Y193+Y194+Y195+Y202</f>
        <v>1790000</v>
      </c>
      <c r="Z158" s="63">
        <f t="shared" ref="Z158" si="125">Z159+Z160+Z182+Z189+Z190+Z191+Z192+Z193+Z194+Z195+Z202</f>
        <v>1800000</v>
      </c>
    </row>
    <row r="159" spans="2:26" ht="15" customHeight="1" x14ac:dyDescent="0.25">
      <c r="B159" s="859" t="s">
        <v>284</v>
      </c>
      <c r="C159" s="860"/>
      <c r="D159" s="192"/>
      <c r="E159" s="137" t="s">
        <v>245</v>
      </c>
      <c r="F159" s="138"/>
      <c r="G159" s="436">
        <f t="shared" ref="G159" si="126">SUM(H159:N159)</f>
        <v>0</v>
      </c>
      <c r="H159" s="338">
        <v>0</v>
      </c>
      <c r="I159" s="334" t="s">
        <v>946</v>
      </c>
      <c r="J159" s="334" t="s">
        <v>946</v>
      </c>
      <c r="K159" s="334" t="s">
        <v>946</v>
      </c>
      <c r="L159" s="334" t="s">
        <v>946</v>
      </c>
      <c r="M159" s="334" t="s">
        <v>946</v>
      </c>
      <c r="N159" s="334" t="s">
        <v>946</v>
      </c>
      <c r="O159" s="429">
        <f t="shared" ref="O159" si="127">SUM(P159:V159)</f>
        <v>0</v>
      </c>
      <c r="P159" s="27"/>
      <c r="Q159" s="27"/>
      <c r="R159" s="27"/>
      <c r="S159" s="27"/>
      <c r="T159" s="27"/>
      <c r="U159" s="27"/>
      <c r="V159" s="27"/>
      <c r="W159" s="29"/>
      <c r="X159" s="166">
        <f t="shared" si="120"/>
        <v>0</v>
      </c>
      <c r="Y159" s="27">
        <v>0</v>
      </c>
      <c r="Z159" s="65">
        <v>0</v>
      </c>
    </row>
    <row r="160" spans="2:26" ht="15" customHeight="1" x14ac:dyDescent="0.25">
      <c r="B160" s="859" t="s">
        <v>285</v>
      </c>
      <c r="C160" s="860"/>
      <c r="D160" s="192"/>
      <c r="E160" s="137" t="s">
        <v>246</v>
      </c>
      <c r="F160" s="138"/>
      <c r="G160" s="436">
        <f>SUM(G161:G181)</f>
        <v>1725000</v>
      </c>
      <c r="H160" s="338">
        <f t="shared" ref="H160:N160" si="128">SUM(H161:H181)</f>
        <v>1725000</v>
      </c>
      <c r="I160" s="461">
        <f t="shared" si="128"/>
        <v>0</v>
      </c>
      <c r="J160" s="461">
        <f t="shared" si="128"/>
        <v>0</v>
      </c>
      <c r="K160" s="461">
        <f t="shared" si="128"/>
        <v>0</v>
      </c>
      <c r="L160" s="461">
        <f t="shared" si="128"/>
        <v>0</v>
      </c>
      <c r="M160" s="461">
        <f t="shared" si="128"/>
        <v>0</v>
      </c>
      <c r="N160" s="461">
        <f t="shared" si="128"/>
        <v>0</v>
      </c>
      <c r="O160" s="429">
        <f>SUM(O161:O181)</f>
        <v>1725000</v>
      </c>
      <c r="P160" s="462">
        <f t="shared" ref="P160:U160" si="129">SUM(P161:P181)</f>
        <v>1725000</v>
      </c>
      <c r="Q160" s="462">
        <f t="shared" si="129"/>
        <v>0</v>
      </c>
      <c r="R160" s="462">
        <f t="shared" si="129"/>
        <v>0</v>
      </c>
      <c r="S160" s="462">
        <f t="shared" si="129"/>
        <v>0</v>
      </c>
      <c r="T160" s="462">
        <f t="shared" si="129"/>
        <v>0</v>
      </c>
      <c r="U160" s="462">
        <f t="shared" si="129"/>
        <v>0</v>
      </c>
      <c r="V160" s="462">
        <f t="shared" ref="V160" si="130">SUM(V161:V181)</f>
        <v>0</v>
      </c>
      <c r="W160" s="464"/>
      <c r="X160" s="166">
        <f t="shared" si="120"/>
        <v>0</v>
      </c>
      <c r="Y160" s="462">
        <f>SUM(Y161:Y181)</f>
        <v>1735000</v>
      </c>
      <c r="Z160" s="465">
        <f t="shared" ref="Z160" si="131">SUM(Z161:Z181)</f>
        <v>1745000</v>
      </c>
    </row>
    <row r="161" spans="2:26" ht="15" customHeight="1" x14ac:dyDescent="0.25">
      <c r="B161" s="832" t="s">
        <v>5</v>
      </c>
      <c r="C161" s="150" t="s">
        <v>286</v>
      </c>
      <c r="D161" s="150"/>
      <c r="E161" s="823" t="s">
        <v>246</v>
      </c>
      <c r="F161" s="138" t="s">
        <v>55</v>
      </c>
      <c r="G161" s="437">
        <f t="shared" ref="G161:G181" si="132">SUM(H161:N161)</f>
        <v>0</v>
      </c>
      <c r="H161" s="336">
        <v>0</v>
      </c>
      <c r="I161" s="334" t="s">
        <v>946</v>
      </c>
      <c r="J161" s="334" t="s">
        <v>946</v>
      </c>
      <c r="K161" s="334" t="s">
        <v>946</v>
      </c>
      <c r="L161" s="334" t="s">
        <v>946</v>
      </c>
      <c r="M161" s="334" t="s">
        <v>946</v>
      </c>
      <c r="N161" s="334" t="s">
        <v>946</v>
      </c>
      <c r="O161" s="430">
        <f t="shared" ref="O161:O181" si="133">SUM(P161:V161)</f>
        <v>0</v>
      </c>
      <c r="P161" s="24">
        <v>0</v>
      </c>
      <c r="Q161" s="24"/>
      <c r="R161" s="24"/>
      <c r="S161" s="24"/>
      <c r="T161" s="24"/>
      <c r="U161" s="24"/>
      <c r="V161" s="24"/>
      <c r="W161" s="26"/>
      <c r="X161" s="164">
        <f t="shared" si="120"/>
        <v>0</v>
      </c>
      <c r="Y161" s="24">
        <v>0</v>
      </c>
      <c r="Z161" s="24">
        <v>0</v>
      </c>
    </row>
    <row r="162" spans="2:26" x14ac:dyDescent="0.25">
      <c r="B162" s="833"/>
      <c r="C162" s="150" t="s">
        <v>165</v>
      </c>
      <c r="D162" s="150"/>
      <c r="E162" s="824"/>
      <c r="F162" s="138" t="s">
        <v>81</v>
      </c>
      <c r="G162" s="437">
        <f t="shared" si="132"/>
        <v>0</v>
      </c>
      <c r="H162" s="336">
        <v>0</v>
      </c>
      <c r="I162" s="334" t="s">
        <v>946</v>
      </c>
      <c r="J162" s="334" t="s">
        <v>946</v>
      </c>
      <c r="K162" s="334" t="s">
        <v>946</v>
      </c>
      <c r="L162" s="334" t="s">
        <v>946</v>
      </c>
      <c r="M162" s="334" t="s">
        <v>946</v>
      </c>
      <c r="N162" s="334" t="s">
        <v>946</v>
      </c>
      <c r="O162" s="430">
        <f t="shared" si="133"/>
        <v>0</v>
      </c>
      <c r="P162" s="24">
        <v>0</v>
      </c>
      <c r="Q162" s="24"/>
      <c r="R162" s="24"/>
      <c r="S162" s="24"/>
      <c r="T162" s="24"/>
      <c r="U162" s="24"/>
      <c r="V162" s="24"/>
      <c r="W162" s="26"/>
      <c r="X162" s="164">
        <f t="shared" si="120"/>
        <v>0</v>
      </c>
      <c r="Y162" s="24">
        <v>0</v>
      </c>
      <c r="Z162" s="24">
        <v>0</v>
      </c>
    </row>
    <row r="163" spans="2:26" x14ac:dyDescent="0.25">
      <c r="B163" s="833"/>
      <c r="C163" s="150" t="s">
        <v>166</v>
      </c>
      <c r="D163" s="150"/>
      <c r="E163" s="824"/>
      <c r="F163" s="138" t="s">
        <v>83</v>
      </c>
      <c r="G163" s="437">
        <f t="shared" si="132"/>
        <v>0</v>
      </c>
      <c r="H163" s="336">
        <v>0</v>
      </c>
      <c r="I163" s="334" t="s">
        <v>946</v>
      </c>
      <c r="J163" s="334" t="s">
        <v>946</v>
      </c>
      <c r="K163" s="334" t="s">
        <v>946</v>
      </c>
      <c r="L163" s="334" t="s">
        <v>946</v>
      </c>
      <c r="M163" s="334" t="s">
        <v>946</v>
      </c>
      <c r="N163" s="334" t="s">
        <v>946</v>
      </c>
      <c r="O163" s="430">
        <f t="shared" si="133"/>
        <v>0</v>
      </c>
      <c r="P163" s="24">
        <v>0</v>
      </c>
      <c r="Q163" s="24"/>
      <c r="R163" s="24"/>
      <c r="S163" s="24"/>
      <c r="T163" s="24"/>
      <c r="U163" s="24"/>
      <c r="V163" s="24"/>
      <c r="W163" s="26"/>
      <c r="X163" s="164">
        <f t="shared" si="120"/>
        <v>0</v>
      </c>
      <c r="Y163" s="24">
        <v>0</v>
      </c>
      <c r="Z163" s="24">
        <v>0</v>
      </c>
    </row>
    <row r="164" spans="2:26" x14ac:dyDescent="0.25">
      <c r="B164" s="833"/>
      <c r="C164" s="150" t="s">
        <v>167</v>
      </c>
      <c r="D164" s="150"/>
      <c r="E164" s="824"/>
      <c r="F164" s="138" t="s">
        <v>85</v>
      </c>
      <c r="G164" s="437">
        <f t="shared" si="132"/>
        <v>0</v>
      </c>
      <c r="H164" s="336">
        <v>0</v>
      </c>
      <c r="I164" s="334" t="s">
        <v>946</v>
      </c>
      <c r="J164" s="334" t="s">
        <v>946</v>
      </c>
      <c r="K164" s="334" t="s">
        <v>946</v>
      </c>
      <c r="L164" s="334" t="s">
        <v>946</v>
      </c>
      <c r="M164" s="334" t="s">
        <v>946</v>
      </c>
      <c r="N164" s="334" t="s">
        <v>946</v>
      </c>
      <c r="O164" s="430">
        <f t="shared" si="133"/>
        <v>0</v>
      </c>
      <c r="P164" s="24">
        <v>0</v>
      </c>
      <c r="Q164" s="24"/>
      <c r="R164" s="24"/>
      <c r="S164" s="24"/>
      <c r="T164" s="24"/>
      <c r="U164" s="24"/>
      <c r="V164" s="24"/>
      <c r="W164" s="26"/>
      <c r="X164" s="164">
        <f t="shared" si="120"/>
        <v>0</v>
      </c>
      <c r="Y164" s="24">
        <v>0</v>
      </c>
      <c r="Z164" s="24">
        <v>0</v>
      </c>
    </row>
    <row r="165" spans="2:26" x14ac:dyDescent="0.25">
      <c r="B165" s="833"/>
      <c r="C165" s="150" t="s">
        <v>168</v>
      </c>
      <c r="D165" s="150"/>
      <c r="E165" s="824"/>
      <c r="F165" s="138" t="s">
        <v>87</v>
      </c>
      <c r="G165" s="437">
        <f t="shared" si="132"/>
        <v>0</v>
      </c>
      <c r="H165" s="336">
        <v>0</v>
      </c>
      <c r="I165" s="334" t="s">
        <v>946</v>
      </c>
      <c r="J165" s="334" t="s">
        <v>946</v>
      </c>
      <c r="K165" s="334" t="s">
        <v>946</v>
      </c>
      <c r="L165" s="334" t="s">
        <v>946</v>
      </c>
      <c r="M165" s="334" t="s">
        <v>946</v>
      </c>
      <c r="N165" s="334" t="s">
        <v>946</v>
      </c>
      <c r="O165" s="430">
        <f t="shared" si="133"/>
        <v>0</v>
      </c>
      <c r="P165" s="24">
        <v>0</v>
      </c>
      <c r="Q165" s="24"/>
      <c r="R165" s="24"/>
      <c r="S165" s="24"/>
      <c r="T165" s="24"/>
      <c r="U165" s="24"/>
      <c r="V165" s="24"/>
      <c r="W165" s="26"/>
      <c r="X165" s="164">
        <f t="shared" si="120"/>
        <v>0</v>
      </c>
      <c r="Y165" s="24">
        <v>0</v>
      </c>
      <c r="Z165" s="24">
        <v>0</v>
      </c>
    </row>
    <row r="166" spans="2:26" x14ac:dyDescent="0.25">
      <c r="B166" s="833"/>
      <c r="C166" s="150" t="s">
        <v>169</v>
      </c>
      <c r="D166" s="150"/>
      <c r="E166" s="824"/>
      <c r="F166" s="138" t="s">
        <v>89</v>
      </c>
      <c r="G166" s="437">
        <f t="shared" si="132"/>
        <v>0</v>
      </c>
      <c r="H166" s="336">
        <v>0</v>
      </c>
      <c r="I166" s="334" t="s">
        <v>946</v>
      </c>
      <c r="J166" s="334" t="s">
        <v>946</v>
      </c>
      <c r="K166" s="334" t="s">
        <v>946</v>
      </c>
      <c r="L166" s="334" t="s">
        <v>946</v>
      </c>
      <c r="M166" s="334" t="s">
        <v>946</v>
      </c>
      <c r="N166" s="334" t="s">
        <v>946</v>
      </c>
      <c r="O166" s="430">
        <f t="shared" si="133"/>
        <v>0</v>
      </c>
      <c r="P166" s="24">
        <v>0</v>
      </c>
      <c r="Q166" s="24"/>
      <c r="R166" s="24"/>
      <c r="S166" s="24"/>
      <c r="T166" s="24"/>
      <c r="U166" s="24"/>
      <c r="V166" s="24"/>
      <c r="W166" s="26"/>
      <c r="X166" s="164">
        <f t="shared" si="120"/>
        <v>0</v>
      </c>
      <c r="Y166" s="24">
        <v>0</v>
      </c>
      <c r="Z166" s="24">
        <v>0</v>
      </c>
    </row>
    <row r="167" spans="2:26" x14ac:dyDescent="0.25">
      <c r="B167" s="833"/>
      <c r="C167" s="150" t="s">
        <v>170</v>
      </c>
      <c r="D167" s="150"/>
      <c r="E167" s="824"/>
      <c r="F167" s="138" t="s">
        <v>91</v>
      </c>
      <c r="G167" s="437">
        <f t="shared" si="132"/>
        <v>0</v>
      </c>
      <c r="H167" s="336">
        <v>0</v>
      </c>
      <c r="I167" s="334" t="s">
        <v>946</v>
      </c>
      <c r="J167" s="334" t="s">
        <v>946</v>
      </c>
      <c r="K167" s="334" t="s">
        <v>946</v>
      </c>
      <c r="L167" s="334" t="s">
        <v>946</v>
      </c>
      <c r="M167" s="334" t="s">
        <v>946</v>
      </c>
      <c r="N167" s="334" t="s">
        <v>946</v>
      </c>
      <c r="O167" s="430">
        <f t="shared" si="133"/>
        <v>0</v>
      </c>
      <c r="P167" s="24">
        <v>0</v>
      </c>
      <c r="Q167" s="24"/>
      <c r="R167" s="24"/>
      <c r="S167" s="24"/>
      <c r="T167" s="24"/>
      <c r="U167" s="24"/>
      <c r="V167" s="24"/>
      <c r="W167" s="26"/>
      <c r="X167" s="164">
        <f t="shared" si="120"/>
        <v>0</v>
      </c>
      <c r="Y167" s="24">
        <v>0</v>
      </c>
      <c r="Z167" s="24">
        <v>0</v>
      </c>
    </row>
    <row r="168" spans="2:26" x14ac:dyDescent="0.25">
      <c r="B168" s="833"/>
      <c r="C168" s="150" t="s">
        <v>287</v>
      </c>
      <c r="D168" s="150"/>
      <c r="E168" s="824"/>
      <c r="F168" s="138" t="s">
        <v>93</v>
      </c>
      <c r="G168" s="437">
        <f t="shared" si="132"/>
        <v>0</v>
      </c>
      <c r="H168" s="336">
        <v>0</v>
      </c>
      <c r="I168" s="334" t="s">
        <v>946</v>
      </c>
      <c r="J168" s="334" t="s">
        <v>946</v>
      </c>
      <c r="K168" s="334" t="s">
        <v>946</v>
      </c>
      <c r="L168" s="334" t="s">
        <v>946</v>
      </c>
      <c r="M168" s="334" t="s">
        <v>946</v>
      </c>
      <c r="N168" s="334" t="s">
        <v>946</v>
      </c>
      <c r="O168" s="430">
        <f t="shared" si="133"/>
        <v>0</v>
      </c>
      <c r="P168" s="24">
        <v>0</v>
      </c>
      <c r="Q168" s="24"/>
      <c r="R168" s="24"/>
      <c r="S168" s="24"/>
      <c r="T168" s="24"/>
      <c r="U168" s="24"/>
      <c r="V168" s="24"/>
      <c r="W168" s="26"/>
      <c r="X168" s="164">
        <f t="shared" si="120"/>
        <v>0</v>
      </c>
      <c r="Y168" s="24">
        <v>0</v>
      </c>
      <c r="Z168" s="24">
        <v>0</v>
      </c>
    </row>
    <row r="169" spans="2:26" x14ac:dyDescent="0.25">
      <c r="B169" s="833"/>
      <c r="C169" s="150" t="s">
        <v>171</v>
      </c>
      <c r="D169" s="150"/>
      <c r="E169" s="824"/>
      <c r="F169" s="138" t="s">
        <v>124</v>
      </c>
      <c r="G169" s="437">
        <f t="shared" si="132"/>
        <v>0</v>
      </c>
      <c r="H169" s="336">
        <v>0</v>
      </c>
      <c r="I169" s="334" t="s">
        <v>946</v>
      </c>
      <c r="J169" s="334" t="s">
        <v>946</v>
      </c>
      <c r="K169" s="334" t="s">
        <v>946</v>
      </c>
      <c r="L169" s="334" t="s">
        <v>946</v>
      </c>
      <c r="M169" s="334" t="s">
        <v>946</v>
      </c>
      <c r="N169" s="334" t="s">
        <v>946</v>
      </c>
      <c r="O169" s="430">
        <f t="shared" si="133"/>
        <v>0</v>
      </c>
      <c r="P169" s="24">
        <v>0</v>
      </c>
      <c r="Q169" s="24"/>
      <c r="R169" s="24"/>
      <c r="S169" s="24"/>
      <c r="T169" s="24"/>
      <c r="U169" s="24"/>
      <c r="V169" s="24"/>
      <c r="W169" s="26"/>
      <c r="X169" s="164">
        <f t="shared" si="120"/>
        <v>0</v>
      </c>
      <c r="Y169" s="24">
        <v>0</v>
      </c>
      <c r="Z169" s="24">
        <v>0</v>
      </c>
    </row>
    <row r="170" spans="2:26" ht="25.5" x14ac:dyDescent="0.25">
      <c r="B170" s="833"/>
      <c r="C170" s="150" t="s">
        <v>172</v>
      </c>
      <c r="D170" s="150"/>
      <c r="E170" s="824"/>
      <c r="F170" s="138" t="s">
        <v>61</v>
      </c>
      <c r="G170" s="437">
        <f t="shared" si="132"/>
        <v>0</v>
      </c>
      <c r="H170" s="336">
        <v>0</v>
      </c>
      <c r="I170" s="334" t="s">
        <v>946</v>
      </c>
      <c r="J170" s="334" t="s">
        <v>946</v>
      </c>
      <c r="K170" s="334" t="s">
        <v>946</v>
      </c>
      <c r="L170" s="334" t="s">
        <v>946</v>
      </c>
      <c r="M170" s="334" t="s">
        <v>946</v>
      </c>
      <c r="N170" s="334" t="s">
        <v>946</v>
      </c>
      <c r="O170" s="430">
        <f t="shared" si="133"/>
        <v>0</v>
      </c>
      <c r="P170" s="24">
        <v>0</v>
      </c>
      <c r="Q170" s="24"/>
      <c r="R170" s="24"/>
      <c r="S170" s="24"/>
      <c r="T170" s="24"/>
      <c r="U170" s="24"/>
      <c r="V170" s="24"/>
      <c r="W170" s="26"/>
      <c r="X170" s="164">
        <f t="shared" si="120"/>
        <v>0</v>
      </c>
      <c r="Y170" s="24">
        <v>0</v>
      </c>
      <c r="Z170" s="24">
        <v>0</v>
      </c>
    </row>
    <row r="171" spans="2:26" x14ac:dyDescent="0.25">
      <c r="B171" s="833"/>
      <c r="C171" s="150" t="s">
        <v>173</v>
      </c>
      <c r="D171" s="150"/>
      <c r="E171" s="824"/>
      <c r="F171" s="138" t="s">
        <v>65</v>
      </c>
      <c r="G171" s="437">
        <f t="shared" si="132"/>
        <v>0</v>
      </c>
      <c r="H171" s="336">
        <v>0</v>
      </c>
      <c r="I171" s="334" t="s">
        <v>946</v>
      </c>
      <c r="J171" s="334" t="s">
        <v>946</v>
      </c>
      <c r="K171" s="334" t="s">
        <v>946</v>
      </c>
      <c r="L171" s="334" t="s">
        <v>946</v>
      </c>
      <c r="M171" s="334" t="s">
        <v>946</v>
      </c>
      <c r="N171" s="334" t="s">
        <v>946</v>
      </c>
      <c r="O171" s="430">
        <f t="shared" si="133"/>
        <v>0</v>
      </c>
      <c r="P171" s="24">
        <v>0</v>
      </c>
      <c r="Q171" s="24"/>
      <c r="R171" s="24"/>
      <c r="S171" s="24"/>
      <c r="T171" s="24"/>
      <c r="U171" s="24"/>
      <c r="V171" s="24"/>
      <c r="W171" s="26"/>
      <c r="X171" s="164">
        <f t="shared" si="120"/>
        <v>0</v>
      </c>
      <c r="Y171" s="24">
        <v>0</v>
      </c>
      <c r="Z171" s="24">
        <v>0</v>
      </c>
    </row>
    <row r="172" spans="2:26" x14ac:dyDescent="0.25">
      <c r="B172" s="833"/>
      <c r="C172" s="150" t="s">
        <v>174</v>
      </c>
      <c r="D172" s="150"/>
      <c r="E172" s="824"/>
      <c r="F172" s="138" t="s">
        <v>141</v>
      </c>
      <c r="G172" s="437">
        <f t="shared" si="132"/>
        <v>0</v>
      </c>
      <c r="H172" s="336">
        <v>0</v>
      </c>
      <c r="I172" s="334" t="s">
        <v>946</v>
      </c>
      <c r="J172" s="334" t="s">
        <v>946</v>
      </c>
      <c r="K172" s="334" t="s">
        <v>946</v>
      </c>
      <c r="L172" s="334" t="s">
        <v>946</v>
      </c>
      <c r="M172" s="334" t="s">
        <v>946</v>
      </c>
      <c r="N172" s="334" t="s">
        <v>946</v>
      </c>
      <c r="O172" s="430">
        <f t="shared" si="133"/>
        <v>0</v>
      </c>
      <c r="P172" s="24">
        <v>0</v>
      </c>
      <c r="Q172" s="24"/>
      <c r="R172" s="24"/>
      <c r="S172" s="24"/>
      <c r="T172" s="24"/>
      <c r="U172" s="24"/>
      <c r="V172" s="24"/>
      <c r="W172" s="26"/>
      <c r="X172" s="164">
        <f t="shared" si="120"/>
        <v>0</v>
      </c>
      <c r="Y172" s="24">
        <v>0</v>
      </c>
      <c r="Z172" s="24">
        <v>0</v>
      </c>
    </row>
    <row r="173" spans="2:26" x14ac:dyDescent="0.25">
      <c r="B173" s="833"/>
      <c r="C173" s="150" t="s">
        <v>175</v>
      </c>
      <c r="D173" s="150"/>
      <c r="E173" s="824"/>
      <c r="F173" s="138" t="s">
        <v>67</v>
      </c>
      <c r="G173" s="437">
        <f t="shared" si="132"/>
        <v>0</v>
      </c>
      <c r="H173" s="336">
        <v>0</v>
      </c>
      <c r="I173" s="334" t="s">
        <v>946</v>
      </c>
      <c r="J173" s="334" t="s">
        <v>946</v>
      </c>
      <c r="K173" s="334" t="s">
        <v>946</v>
      </c>
      <c r="L173" s="334" t="s">
        <v>946</v>
      </c>
      <c r="M173" s="334" t="s">
        <v>946</v>
      </c>
      <c r="N173" s="334" t="s">
        <v>946</v>
      </c>
      <c r="O173" s="430">
        <f t="shared" si="133"/>
        <v>0</v>
      </c>
      <c r="P173" s="24">
        <v>0</v>
      </c>
      <c r="Q173" s="24"/>
      <c r="R173" s="24"/>
      <c r="S173" s="24"/>
      <c r="T173" s="24"/>
      <c r="U173" s="24"/>
      <c r="V173" s="24"/>
      <c r="W173" s="26"/>
      <c r="X173" s="164">
        <f t="shared" si="120"/>
        <v>0</v>
      </c>
      <c r="Y173" s="24">
        <v>0</v>
      </c>
      <c r="Z173" s="24">
        <v>0</v>
      </c>
    </row>
    <row r="174" spans="2:26" x14ac:dyDescent="0.25">
      <c r="B174" s="833"/>
      <c r="C174" s="150" t="s">
        <v>176</v>
      </c>
      <c r="D174" s="150"/>
      <c r="E174" s="824"/>
      <c r="F174" s="138" t="s">
        <v>69</v>
      </c>
      <c r="G174" s="437">
        <f t="shared" si="132"/>
        <v>0</v>
      </c>
      <c r="H174" s="336">
        <v>0</v>
      </c>
      <c r="I174" s="334" t="s">
        <v>946</v>
      </c>
      <c r="J174" s="334" t="s">
        <v>946</v>
      </c>
      <c r="K174" s="334" t="s">
        <v>946</v>
      </c>
      <c r="L174" s="334" t="s">
        <v>946</v>
      </c>
      <c r="M174" s="334" t="s">
        <v>946</v>
      </c>
      <c r="N174" s="334" t="s">
        <v>946</v>
      </c>
      <c r="O174" s="430">
        <f t="shared" si="133"/>
        <v>0</v>
      </c>
      <c r="P174" s="24">
        <v>0</v>
      </c>
      <c r="Q174" s="24"/>
      <c r="R174" s="24"/>
      <c r="S174" s="24"/>
      <c r="T174" s="24"/>
      <c r="U174" s="24"/>
      <c r="V174" s="24"/>
      <c r="W174" s="26"/>
      <c r="X174" s="164">
        <f t="shared" si="120"/>
        <v>0</v>
      </c>
      <c r="Y174" s="24">
        <v>0</v>
      </c>
      <c r="Z174" s="24">
        <v>0</v>
      </c>
    </row>
    <row r="175" spans="2:26" x14ac:dyDescent="0.25">
      <c r="B175" s="833"/>
      <c r="C175" s="150" t="s">
        <v>177</v>
      </c>
      <c r="D175" s="150"/>
      <c r="E175" s="824"/>
      <c r="F175" s="138" t="s">
        <v>71</v>
      </c>
      <c r="G175" s="437">
        <f t="shared" si="132"/>
        <v>0</v>
      </c>
      <c r="H175" s="336">
        <v>0</v>
      </c>
      <c r="I175" s="334" t="s">
        <v>946</v>
      </c>
      <c r="J175" s="334" t="s">
        <v>946</v>
      </c>
      <c r="K175" s="334" t="s">
        <v>946</v>
      </c>
      <c r="L175" s="334" t="s">
        <v>946</v>
      </c>
      <c r="M175" s="334" t="s">
        <v>946</v>
      </c>
      <c r="N175" s="334" t="s">
        <v>946</v>
      </c>
      <c r="O175" s="430">
        <f t="shared" si="133"/>
        <v>0</v>
      </c>
      <c r="P175" s="24">
        <v>0</v>
      </c>
      <c r="Q175" s="24"/>
      <c r="R175" s="24"/>
      <c r="S175" s="24"/>
      <c r="T175" s="24"/>
      <c r="U175" s="24"/>
      <c r="V175" s="24"/>
      <c r="W175" s="26"/>
      <c r="X175" s="164">
        <f t="shared" si="120"/>
        <v>0</v>
      </c>
      <c r="Y175" s="24">
        <v>0</v>
      </c>
      <c r="Z175" s="24">
        <v>0</v>
      </c>
    </row>
    <row r="176" spans="2:26" x14ac:dyDescent="0.25">
      <c r="B176" s="833"/>
      <c r="C176" s="150" t="s">
        <v>178</v>
      </c>
      <c r="D176" s="150"/>
      <c r="E176" s="824"/>
      <c r="F176" s="138" t="s">
        <v>57</v>
      </c>
      <c r="G176" s="437">
        <f t="shared" si="132"/>
        <v>0</v>
      </c>
      <c r="H176" s="336">
        <v>0</v>
      </c>
      <c r="I176" s="334" t="s">
        <v>946</v>
      </c>
      <c r="J176" s="334" t="s">
        <v>946</v>
      </c>
      <c r="K176" s="334" t="s">
        <v>946</v>
      </c>
      <c r="L176" s="334" t="s">
        <v>946</v>
      </c>
      <c r="M176" s="334" t="s">
        <v>946</v>
      </c>
      <c r="N176" s="334" t="s">
        <v>946</v>
      </c>
      <c r="O176" s="430">
        <f t="shared" si="133"/>
        <v>0</v>
      </c>
      <c r="P176" s="24">
        <v>0</v>
      </c>
      <c r="Q176" s="24"/>
      <c r="R176" s="24"/>
      <c r="S176" s="24"/>
      <c r="T176" s="24"/>
      <c r="U176" s="24"/>
      <c r="V176" s="24"/>
      <c r="W176" s="26"/>
      <c r="X176" s="164">
        <f t="shared" si="120"/>
        <v>0</v>
      </c>
      <c r="Y176" s="24">
        <v>0</v>
      </c>
      <c r="Z176" s="24">
        <v>0</v>
      </c>
    </row>
    <row r="177" spans="2:26" x14ac:dyDescent="0.25">
      <c r="B177" s="833"/>
      <c r="C177" s="150" t="s">
        <v>179</v>
      </c>
      <c r="D177" s="150"/>
      <c r="E177" s="824"/>
      <c r="F177" s="138" t="s">
        <v>59</v>
      </c>
      <c r="G177" s="437">
        <f t="shared" si="132"/>
        <v>0</v>
      </c>
      <c r="H177" s="336">
        <v>0</v>
      </c>
      <c r="I177" s="334" t="s">
        <v>946</v>
      </c>
      <c r="J177" s="334" t="s">
        <v>946</v>
      </c>
      <c r="K177" s="334" t="s">
        <v>946</v>
      </c>
      <c r="L177" s="334" t="s">
        <v>946</v>
      </c>
      <c r="M177" s="334" t="s">
        <v>946</v>
      </c>
      <c r="N177" s="334" t="s">
        <v>946</v>
      </c>
      <c r="O177" s="430">
        <f t="shared" si="133"/>
        <v>0</v>
      </c>
      <c r="P177" s="24">
        <v>0</v>
      </c>
      <c r="Q177" s="24"/>
      <c r="R177" s="24"/>
      <c r="S177" s="24"/>
      <c r="T177" s="24"/>
      <c r="U177" s="24"/>
      <c r="V177" s="24"/>
      <c r="W177" s="26"/>
      <c r="X177" s="164">
        <f t="shared" si="120"/>
        <v>0</v>
      </c>
      <c r="Y177" s="24">
        <v>0</v>
      </c>
      <c r="Z177" s="24">
        <v>0</v>
      </c>
    </row>
    <row r="178" spans="2:26" x14ac:dyDescent="0.25">
      <c r="B178" s="833"/>
      <c r="C178" s="150" t="s">
        <v>180</v>
      </c>
      <c r="D178" s="150"/>
      <c r="E178" s="824"/>
      <c r="F178" s="138" t="s">
        <v>109</v>
      </c>
      <c r="G178" s="437">
        <f t="shared" si="132"/>
        <v>0</v>
      </c>
      <c r="H178" s="336">
        <v>0</v>
      </c>
      <c r="I178" s="334" t="s">
        <v>946</v>
      </c>
      <c r="J178" s="334" t="s">
        <v>946</v>
      </c>
      <c r="K178" s="334" t="s">
        <v>946</v>
      </c>
      <c r="L178" s="334" t="s">
        <v>946</v>
      </c>
      <c r="M178" s="334" t="s">
        <v>946</v>
      </c>
      <c r="N178" s="334" t="s">
        <v>946</v>
      </c>
      <c r="O178" s="430">
        <f t="shared" si="133"/>
        <v>0</v>
      </c>
      <c r="P178" s="24">
        <v>0</v>
      </c>
      <c r="Q178" s="24"/>
      <c r="R178" s="24"/>
      <c r="S178" s="24"/>
      <c r="T178" s="24"/>
      <c r="U178" s="24"/>
      <c r="V178" s="24"/>
      <c r="W178" s="26"/>
      <c r="X178" s="164">
        <f t="shared" si="120"/>
        <v>0</v>
      </c>
      <c r="Y178" s="24">
        <v>0</v>
      </c>
      <c r="Z178" s="24">
        <v>0</v>
      </c>
    </row>
    <row r="179" spans="2:26" x14ac:dyDescent="0.25">
      <c r="B179" s="833"/>
      <c r="C179" s="150" t="s">
        <v>181</v>
      </c>
      <c r="D179" s="150"/>
      <c r="E179" s="824"/>
      <c r="F179" s="138" t="s">
        <v>111</v>
      </c>
      <c r="G179" s="437">
        <f t="shared" si="132"/>
        <v>0</v>
      </c>
      <c r="H179" s="336">
        <v>0</v>
      </c>
      <c r="I179" s="334" t="s">
        <v>946</v>
      </c>
      <c r="J179" s="334" t="s">
        <v>946</v>
      </c>
      <c r="K179" s="334" t="s">
        <v>946</v>
      </c>
      <c r="L179" s="334" t="s">
        <v>946</v>
      </c>
      <c r="M179" s="334" t="s">
        <v>946</v>
      </c>
      <c r="N179" s="334" t="s">
        <v>946</v>
      </c>
      <c r="O179" s="430">
        <f t="shared" si="133"/>
        <v>0</v>
      </c>
      <c r="P179" s="24">
        <v>0</v>
      </c>
      <c r="Q179" s="24"/>
      <c r="R179" s="24"/>
      <c r="S179" s="24"/>
      <c r="T179" s="24"/>
      <c r="U179" s="24"/>
      <c r="V179" s="24"/>
      <c r="W179" s="26"/>
      <c r="X179" s="164">
        <f t="shared" si="120"/>
        <v>0</v>
      </c>
      <c r="Y179" s="24">
        <v>0</v>
      </c>
      <c r="Z179" s="24">
        <v>0</v>
      </c>
    </row>
    <row r="180" spans="2:26" x14ac:dyDescent="0.25">
      <c r="B180" s="833"/>
      <c r="C180" s="150" t="s">
        <v>182</v>
      </c>
      <c r="D180" s="150"/>
      <c r="E180" s="824"/>
      <c r="F180" s="138" t="s">
        <v>63</v>
      </c>
      <c r="G180" s="437">
        <f t="shared" si="132"/>
        <v>0</v>
      </c>
      <c r="H180" s="336">
        <v>0</v>
      </c>
      <c r="I180" s="334" t="s">
        <v>946</v>
      </c>
      <c r="J180" s="334" t="s">
        <v>946</v>
      </c>
      <c r="K180" s="334" t="s">
        <v>946</v>
      </c>
      <c r="L180" s="334" t="s">
        <v>946</v>
      </c>
      <c r="M180" s="334" t="s">
        <v>946</v>
      </c>
      <c r="N180" s="334" t="s">
        <v>946</v>
      </c>
      <c r="O180" s="430">
        <f t="shared" si="133"/>
        <v>0</v>
      </c>
      <c r="P180" s="24">
        <v>0</v>
      </c>
      <c r="Q180" s="24"/>
      <c r="R180" s="24"/>
      <c r="S180" s="24"/>
      <c r="T180" s="24"/>
      <c r="U180" s="24"/>
      <c r="V180" s="24"/>
      <c r="W180" s="26"/>
      <c r="X180" s="164">
        <f t="shared" si="120"/>
        <v>0</v>
      </c>
      <c r="Y180" s="24">
        <v>0</v>
      </c>
      <c r="Z180" s="24">
        <v>0</v>
      </c>
    </row>
    <row r="181" spans="2:26" x14ac:dyDescent="0.25">
      <c r="B181" s="834"/>
      <c r="C181" s="150" t="s">
        <v>23</v>
      </c>
      <c r="D181" s="150"/>
      <c r="E181" s="825"/>
      <c r="F181" s="138"/>
      <c r="G181" s="437">
        <f t="shared" si="132"/>
        <v>1725000</v>
      </c>
      <c r="H181" s="336">
        <v>1725000</v>
      </c>
      <c r="I181" s="334" t="s">
        <v>946</v>
      </c>
      <c r="J181" s="334" t="s">
        <v>946</v>
      </c>
      <c r="K181" s="334" t="s">
        <v>946</v>
      </c>
      <c r="L181" s="334" t="s">
        <v>946</v>
      </c>
      <c r="M181" s="334" t="s">
        <v>946</v>
      </c>
      <c r="N181" s="334" t="s">
        <v>946</v>
      </c>
      <c r="O181" s="430">
        <f t="shared" si="133"/>
        <v>1725000</v>
      </c>
      <c r="P181" s="24">
        <v>1725000</v>
      </c>
      <c r="Q181" s="24"/>
      <c r="R181" s="24"/>
      <c r="S181" s="24"/>
      <c r="T181" s="24"/>
      <c r="U181" s="24"/>
      <c r="V181" s="24"/>
      <c r="W181" s="26"/>
      <c r="X181" s="164">
        <f t="shared" si="120"/>
        <v>0</v>
      </c>
      <c r="Y181" s="24">
        <v>1735000</v>
      </c>
      <c r="Z181" s="64">
        <v>1745000</v>
      </c>
    </row>
    <row r="182" spans="2:26" x14ac:dyDescent="0.25">
      <c r="B182" s="818" t="s">
        <v>288</v>
      </c>
      <c r="C182" s="819"/>
      <c r="D182" s="136"/>
      <c r="E182" s="137" t="s">
        <v>247</v>
      </c>
      <c r="F182" s="138"/>
      <c r="G182" s="436">
        <f>SUM(G183:G188)</f>
        <v>0</v>
      </c>
      <c r="H182" s="338">
        <f t="shared" ref="H182:N182" si="134">SUM(H183:H188)</f>
        <v>0</v>
      </c>
      <c r="I182" s="461">
        <f t="shared" si="134"/>
        <v>0</v>
      </c>
      <c r="J182" s="461">
        <f t="shared" si="134"/>
        <v>0</v>
      </c>
      <c r="K182" s="461">
        <f t="shared" si="134"/>
        <v>0</v>
      </c>
      <c r="L182" s="461">
        <f t="shared" si="134"/>
        <v>0</v>
      </c>
      <c r="M182" s="461">
        <f t="shared" si="134"/>
        <v>0</v>
      </c>
      <c r="N182" s="461">
        <f t="shared" si="134"/>
        <v>0</v>
      </c>
      <c r="O182" s="429">
        <f>SUM(O183:O188)</f>
        <v>0</v>
      </c>
      <c r="P182" s="462">
        <f t="shared" ref="P182:U182" si="135">SUM(P183:P188)</f>
        <v>0</v>
      </c>
      <c r="Q182" s="462">
        <f t="shared" si="135"/>
        <v>0</v>
      </c>
      <c r="R182" s="462">
        <f t="shared" si="135"/>
        <v>0</v>
      </c>
      <c r="S182" s="462">
        <f t="shared" si="135"/>
        <v>0</v>
      </c>
      <c r="T182" s="462">
        <f t="shared" si="135"/>
        <v>0</v>
      </c>
      <c r="U182" s="462">
        <f t="shared" si="135"/>
        <v>0</v>
      </c>
      <c r="V182" s="462">
        <f t="shared" ref="V182" si="136">SUM(V183:V188)</f>
        <v>0</v>
      </c>
      <c r="W182" s="464"/>
      <c r="X182" s="166">
        <f t="shared" si="120"/>
        <v>0</v>
      </c>
      <c r="Y182" s="473">
        <v>0</v>
      </c>
      <c r="Z182" s="474">
        <v>0</v>
      </c>
    </row>
    <row r="183" spans="2:26" ht="15" customHeight="1" x14ac:dyDescent="0.25">
      <c r="B183" s="837" t="s">
        <v>5</v>
      </c>
      <c r="C183" s="150" t="s">
        <v>289</v>
      </c>
      <c r="D183" s="150"/>
      <c r="E183" s="823" t="s">
        <v>247</v>
      </c>
      <c r="F183" s="138" t="s">
        <v>55</v>
      </c>
      <c r="G183" s="437">
        <f t="shared" ref="G183:G194" si="137">SUM(H183:N183)</f>
        <v>0</v>
      </c>
      <c r="H183" s="336">
        <v>0</v>
      </c>
      <c r="I183" s="334" t="s">
        <v>946</v>
      </c>
      <c r="J183" s="334" t="s">
        <v>946</v>
      </c>
      <c r="K183" s="334" t="s">
        <v>946</v>
      </c>
      <c r="L183" s="334" t="s">
        <v>946</v>
      </c>
      <c r="M183" s="334" t="s">
        <v>946</v>
      </c>
      <c r="N183" s="334" t="s">
        <v>946</v>
      </c>
      <c r="O183" s="430">
        <f t="shared" ref="O183:O194" si="138">SUM(P183:V183)</f>
        <v>0</v>
      </c>
      <c r="P183" s="24">
        <v>0</v>
      </c>
      <c r="Q183" s="24"/>
      <c r="R183" s="24"/>
      <c r="S183" s="24"/>
      <c r="T183" s="24"/>
      <c r="U183" s="24"/>
      <c r="V183" s="24"/>
      <c r="W183" s="26"/>
      <c r="X183" s="164">
        <f t="shared" si="120"/>
        <v>0</v>
      </c>
      <c r="Y183" s="471" t="s">
        <v>385</v>
      </c>
      <c r="Z183" s="472" t="s">
        <v>385</v>
      </c>
    </row>
    <row r="184" spans="2:26" x14ac:dyDescent="0.25">
      <c r="B184" s="838"/>
      <c r="C184" s="150" t="s">
        <v>183</v>
      </c>
      <c r="D184" s="150"/>
      <c r="E184" s="824"/>
      <c r="F184" s="138" t="s">
        <v>69</v>
      </c>
      <c r="G184" s="437">
        <f t="shared" si="137"/>
        <v>0</v>
      </c>
      <c r="H184" s="336">
        <v>0</v>
      </c>
      <c r="I184" s="334" t="s">
        <v>946</v>
      </c>
      <c r="J184" s="334" t="s">
        <v>946</v>
      </c>
      <c r="K184" s="334" t="s">
        <v>946</v>
      </c>
      <c r="L184" s="334" t="s">
        <v>946</v>
      </c>
      <c r="M184" s="334" t="s">
        <v>946</v>
      </c>
      <c r="N184" s="334" t="s">
        <v>946</v>
      </c>
      <c r="O184" s="430">
        <f t="shared" si="138"/>
        <v>0</v>
      </c>
      <c r="P184" s="24">
        <v>0</v>
      </c>
      <c r="Q184" s="24"/>
      <c r="R184" s="24"/>
      <c r="S184" s="24"/>
      <c r="T184" s="24"/>
      <c r="U184" s="24"/>
      <c r="V184" s="24"/>
      <c r="W184" s="26"/>
      <c r="X184" s="164">
        <f t="shared" si="120"/>
        <v>0</v>
      </c>
      <c r="Y184" s="471" t="s">
        <v>385</v>
      </c>
      <c r="Z184" s="472" t="s">
        <v>385</v>
      </c>
    </row>
    <row r="185" spans="2:26" x14ac:dyDescent="0.25">
      <c r="B185" s="838"/>
      <c r="C185" s="167" t="s">
        <v>184</v>
      </c>
      <c r="D185" s="167"/>
      <c r="E185" s="824"/>
      <c r="F185" s="138" t="s">
        <v>61</v>
      </c>
      <c r="G185" s="437">
        <f t="shared" si="137"/>
        <v>0</v>
      </c>
      <c r="H185" s="336">
        <v>0</v>
      </c>
      <c r="I185" s="334" t="s">
        <v>946</v>
      </c>
      <c r="J185" s="334" t="s">
        <v>946</v>
      </c>
      <c r="K185" s="334" t="s">
        <v>946</v>
      </c>
      <c r="L185" s="334" t="s">
        <v>946</v>
      </c>
      <c r="M185" s="334" t="s">
        <v>946</v>
      </c>
      <c r="N185" s="334" t="s">
        <v>946</v>
      </c>
      <c r="O185" s="430">
        <f t="shared" si="138"/>
        <v>0</v>
      </c>
      <c r="P185" s="24">
        <v>0</v>
      </c>
      <c r="Q185" s="24"/>
      <c r="R185" s="24"/>
      <c r="S185" s="24"/>
      <c r="T185" s="24"/>
      <c r="U185" s="24"/>
      <c r="V185" s="24"/>
      <c r="W185" s="26"/>
      <c r="X185" s="164">
        <f t="shared" si="120"/>
        <v>0</v>
      </c>
      <c r="Y185" s="471" t="s">
        <v>385</v>
      </c>
      <c r="Z185" s="472" t="s">
        <v>385</v>
      </c>
    </row>
    <row r="186" spans="2:26" x14ac:dyDescent="0.25">
      <c r="B186" s="838"/>
      <c r="C186" s="167" t="s">
        <v>185</v>
      </c>
      <c r="D186" s="167"/>
      <c r="E186" s="824"/>
      <c r="F186" s="138" t="s">
        <v>65</v>
      </c>
      <c r="G186" s="437">
        <f t="shared" si="137"/>
        <v>0</v>
      </c>
      <c r="H186" s="336">
        <v>0</v>
      </c>
      <c r="I186" s="334" t="s">
        <v>946</v>
      </c>
      <c r="J186" s="334" t="s">
        <v>946</v>
      </c>
      <c r="K186" s="334" t="s">
        <v>946</v>
      </c>
      <c r="L186" s="334" t="s">
        <v>946</v>
      </c>
      <c r="M186" s="334" t="s">
        <v>946</v>
      </c>
      <c r="N186" s="334" t="s">
        <v>946</v>
      </c>
      <c r="O186" s="430">
        <f t="shared" si="138"/>
        <v>0</v>
      </c>
      <c r="P186" s="24">
        <v>0</v>
      </c>
      <c r="Q186" s="24"/>
      <c r="R186" s="24"/>
      <c r="S186" s="24"/>
      <c r="T186" s="24"/>
      <c r="U186" s="24"/>
      <c r="V186" s="24"/>
      <c r="W186" s="26"/>
      <c r="X186" s="164">
        <f t="shared" si="120"/>
        <v>0</v>
      </c>
      <c r="Y186" s="471" t="s">
        <v>385</v>
      </c>
      <c r="Z186" s="472" t="s">
        <v>385</v>
      </c>
    </row>
    <row r="187" spans="2:26" x14ac:dyDescent="0.25">
      <c r="B187" s="838"/>
      <c r="C187" s="167" t="s">
        <v>186</v>
      </c>
      <c r="D187" s="167"/>
      <c r="E187" s="824"/>
      <c r="F187" s="138" t="s">
        <v>67</v>
      </c>
      <c r="G187" s="437">
        <f t="shared" si="137"/>
        <v>0</v>
      </c>
      <c r="H187" s="336">
        <v>0</v>
      </c>
      <c r="I187" s="334" t="s">
        <v>946</v>
      </c>
      <c r="J187" s="334" t="s">
        <v>946</v>
      </c>
      <c r="K187" s="334" t="s">
        <v>946</v>
      </c>
      <c r="L187" s="334" t="s">
        <v>946</v>
      </c>
      <c r="M187" s="334" t="s">
        <v>946</v>
      </c>
      <c r="N187" s="334" t="s">
        <v>946</v>
      </c>
      <c r="O187" s="430">
        <f t="shared" si="138"/>
        <v>0</v>
      </c>
      <c r="P187" s="24">
        <v>0</v>
      </c>
      <c r="Q187" s="24"/>
      <c r="R187" s="24"/>
      <c r="S187" s="24"/>
      <c r="T187" s="24"/>
      <c r="U187" s="24"/>
      <c r="V187" s="24"/>
      <c r="W187" s="26"/>
      <c r="X187" s="164">
        <f t="shared" si="120"/>
        <v>0</v>
      </c>
      <c r="Y187" s="471" t="s">
        <v>385</v>
      </c>
      <c r="Z187" s="472" t="s">
        <v>385</v>
      </c>
    </row>
    <row r="188" spans="2:26" x14ac:dyDescent="0.25">
      <c r="B188" s="839"/>
      <c r="C188" s="167" t="s">
        <v>23</v>
      </c>
      <c r="D188" s="167"/>
      <c r="E188" s="825"/>
      <c r="F188" s="138"/>
      <c r="G188" s="437">
        <f t="shared" si="137"/>
        <v>0</v>
      </c>
      <c r="H188" s="336">
        <v>0</v>
      </c>
      <c r="I188" s="334" t="s">
        <v>946</v>
      </c>
      <c r="J188" s="334" t="s">
        <v>946</v>
      </c>
      <c r="K188" s="334" t="s">
        <v>946</v>
      </c>
      <c r="L188" s="334" t="s">
        <v>946</v>
      </c>
      <c r="M188" s="334" t="s">
        <v>946</v>
      </c>
      <c r="N188" s="334" t="s">
        <v>946</v>
      </c>
      <c r="O188" s="430">
        <f t="shared" si="138"/>
        <v>0</v>
      </c>
      <c r="P188" s="24">
        <v>0</v>
      </c>
      <c r="Q188" s="24"/>
      <c r="R188" s="24"/>
      <c r="S188" s="24"/>
      <c r="T188" s="24"/>
      <c r="U188" s="24"/>
      <c r="V188" s="24"/>
      <c r="W188" s="26"/>
      <c r="X188" s="164">
        <f t="shared" si="120"/>
        <v>0</v>
      </c>
      <c r="Y188" s="471" t="s">
        <v>385</v>
      </c>
      <c r="Z188" s="472" t="s">
        <v>385</v>
      </c>
    </row>
    <row r="189" spans="2:26" x14ac:dyDescent="0.25">
      <c r="B189" s="859" t="s">
        <v>290</v>
      </c>
      <c r="C189" s="860"/>
      <c r="D189" s="192"/>
      <c r="E189" s="137" t="s">
        <v>248</v>
      </c>
      <c r="F189" s="138"/>
      <c r="G189" s="436">
        <f t="shared" si="137"/>
        <v>0</v>
      </c>
      <c r="H189" s="338">
        <v>0</v>
      </c>
      <c r="I189" s="334" t="s">
        <v>946</v>
      </c>
      <c r="J189" s="334" t="s">
        <v>946</v>
      </c>
      <c r="K189" s="334" t="s">
        <v>946</v>
      </c>
      <c r="L189" s="334" t="s">
        <v>946</v>
      </c>
      <c r="M189" s="334" t="s">
        <v>946</v>
      </c>
      <c r="N189" s="334" t="s">
        <v>946</v>
      </c>
      <c r="O189" s="429">
        <f t="shared" si="138"/>
        <v>0</v>
      </c>
      <c r="P189" s="27">
        <v>0</v>
      </c>
      <c r="Q189" s="27"/>
      <c r="R189" s="27"/>
      <c r="S189" s="27"/>
      <c r="T189" s="27"/>
      <c r="U189" s="27"/>
      <c r="V189" s="27"/>
      <c r="W189" s="29"/>
      <c r="X189" s="166">
        <f t="shared" ref="X189:X220" si="139">O189-G189</f>
        <v>0</v>
      </c>
      <c r="Y189" s="27">
        <v>0</v>
      </c>
      <c r="Z189" s="65">
        <v>0</v>
      </c>
    </row>
    <row r="190" spans="2:26" ht="15" customHeight="1" x14ac:dyDescent="0.25">
      <c r="B190" s="861" t="s">
        <v>291</v>
      </c>
      <c r="C190" s="862"/>
      <c r="D190" s="193"/>
      <c r="E190" s="137" t="s">
        <v>249</v>
      </c>
      <c r="F190" s="138"/>
      <c r="G190" s="436">
        <f t="shared" si="137"/>
        <v>0</v>
      </c>
      <c r="H190" s="338">
        <v>0</v>
      </c>
      <c r="I190" s="334" t="s">
        <v>946</v>
      </c>
      <c r="J190" s="334" t="s">
        <v>946</v>
      </c>
      <c r="K190" s="334" t="s">
        <v>946</v>
      </c>
      <c r="L190" s="334" t="s">
        <v>946</v>
      </c>
      <c r="M190" s="334" t="s">
        <v>946</v>
      </c>
      <c r="N190" s="334" t="s">
        <v>946</v>
      </c>
      <c r="O190" s="429">
        <f t="shared" si="138"/>
        <v>0</v>
      </c>
      <c r="P190" s="27">
        <v>0</v>
      </c>
      <c r="Q190" s="27"/>
      <c r="R190" s="27"/>
      <c r="S190" s="27"/>
      <c r="T190" s="27"/>
      <c r="U190" s="27"/>
      <c r="V190" s="27"/>
      <c r="W190" s="29"/>
      <c r="X190" s="166">
        <f t="shared" si="139"/>
        <v>0</v>
      </c>
      <c r="Y190" s="27">
        <v>0</v>
      </c>
      <c r="Z190" s="65">
        <v>0</v>
      </c>
    </row>
    <row r="191" spans="2:26" ht="26.25" customHeight="1" x14ac:dyDescent="0.25">
      <c r="B191" s="861" t="s">
        <v>292</v>
      </c>
      <c r="C191" s="862"/>
      <c r="D191" s="193"/>
      <c r="E191" s="171" t="s">
        <v>250</v>
      </c>
      <c r="F191" s="138"/>
      <c r="G191" s="436">
        <f t="shared" si="137"/>
        <v>0</v>
      </c>
      <c r="H191" s="338">
        <v>0</v>
      </c>
      <c r="I191" s="334" t="s">
        <v>946</v>
      </c>
      <c r="J191" s="334" t="s">
        <v>946</v>
      </c>
      <c r="K191" s="334" t="s">
        <v>946</v>
      </c>
      <c r="L191" s="334" t="s">
        <v>946</v>
      </c>
      <c r="M191" s="334" t="s">
        <v>946</v>
      </c>
      <c r="N191" s="334" t="s">
        <v>946</v>
      </c>
      <c r="O191" s="429">
        <f t="shared" si="138"/>
        <v>0</v>
      </c>
      <c r="P191" s="27">
        <v>0</v>
      </c>
      <c r="Q191" s="27"/>
      <c r="R191" s="27"/>
      <c r="S191" s="27"/>
      <c r="T191" s="27"/>
      <c r="U191" s="27"/>
      <c r="V191" s="27"/>
      <c r="W191" s="29"/>
      <c r="X191" s="166">
        <f t="shared" si="139"/>
        <v>0</v>
      </c>
      <c r="Y191" s="27">
        <v>0</v>
      </c>
      <c r="Z191" s="65">
        <v>0</v>
      </c>
    </row>
    <row r="192" spans="2:26" x14ac:dyDescent="0.25">
      <c r="B192" s="859" t="s">
        <v>293</v>
      </c>
      <c r="C192" s="860"/>
      <c r="D192" s="192"/>
      <c r="E192" s="137" t="s">
        <v>251</v>
      </c>
      <c r="F192" s="138"/>
      <c r="G192" s="436">
        <f t="shared" si="137"/>
        <v>0</v>
      </c>
      <c r="H192" s="338">
        <v>0</v>
      </c>
      <c r="I192" s="334" t="s">
        <v>946</v>
      </c>
      <c r="J192" s="334" t="s">
        <v>946</v>
      </c>
      <c r="K192" s="334" t="s">
        <v>946</v>
      </c>
      <c r="L192" s="334" t="s">
        <v>946</v>
      </c>
      <c r="M192" s="334" t="s">
        <v>946</v>
      </c>
      <c r="N192" s="334" t="s">
        <v>946</v>
      </c>
      <c r="O192" s="429">
        <f t="shared" si="138"/>
        <v>0</v>
      </c>
      <c r="P192" s="27">
        <v>0</v>
      </c>
      <c r="Q192" s="27"/>
      <c r="R192" s="27"/>
      <c r="S192" s="27"/>
      <c r="T192" s="27"/>
      <c r="U192" s="27"/>
      <c r="V192" s="27"/>
      <c r="W192" s="29"/>
      <c r="X192" s="166">
        <f t="shared" si="139"/>
        <v>0</v>
      </c>
      <c r="Y192" s="27">
        <v>0</v>
      </c>
      <c r="Z192" s="65">
        <v>0</v>
      </c>
    </row>
    <row r="193" spans="2:26" ht="15" customHeight="1" x14ac:dyDescent="0.25">
      <c r="B193" s="861" t="s">
        <v>294</v>
      </c>
      <c r="C193" s="862"/>
      <c r="D193" s="193"/>
      <c r="E193" s="137" t="s">
        <v>252</v>
      </c>
      <c r="F193" s="138"/>
      <c r="G193" s="436">
        <f t="shared" si="137"/>
        <v>0</v>
      </c>
      <c r="H193" s="338">
        <v>0</v>
      </c>
      <c r="I193" s="334" t="s">
        <v>946</v>
      </c>
      <c r="J193" s="334" t="s">
        <v>946</v>
      </c>
      <c r="K193" s="334" t="s">
        <v>946</v>
      </c>
      <c r="L193" s="334" t="s">
        <v>946</v>
      </c>
      <c r="M193" s="334" t="s">
        <v>946</v>
      </c>
      <c r="N193" s="334" t="s">
        <v>946</v>
      </c>
      <c r="O193" s="429">
        <f t="shared" si="138"/>
        <v>0</v>
      </c>
      <c r="P193" s="27">
        <v>0</v>
      </c>
      <c r="Q193" s="27"/>
      <c r="R193" s="27"/>
      <c r="S193" s="27"/>
      <c r="T193" s="27"/>
      <c r="U193" s="27"/>
      <c r="V193" s="27"/>
      <c r="W193" s="29"/>
      <c r="X193" s="166">
        <f t="shared" si="139"/>
        <v>0</v>
      </c>
      <c r="Y193" s="27">
        <v>0</v>
      </c>
      <c r="Z193" s="65">
        <v>0</v>
      </c>
    </row>
    <row r="194" spans="2:26" ht="15" customHeight="1" x14ac:dyDescent="0.25">
      <c r="B194" s="846" t="s">
        <v>295</v>
      </c>
      <c r="C194" s="847"/>
      <c r="D194" s="194"/>
      <c r="E194" s="137" t="s">
        <v>253</v>
      </c>
      <c r="F194" s="138"/>
      <c r="G194" s="436">
        <f t="shared" si="137"/>
        <v>0</v>
      </c>
      <c r="H194" s="338">
        <v>0</v>
      </c>
      <c r="I194" s="334" t="s">
        <v>946</v>
      </c>
      <c r="J194" s="334" t="s">
        <v>946</v>
      </c>
      <c r="K194" s="334" t="s">
        <v>946</v>
      </c>
      <c r="L194" s="334" t="s">
        <v>946</v>
      </c>
      <c r="M194" s="334" t="s">
        <v>946</v>
      </c>
      <c r="N194" s="334" t="s">
        <v>946</v>
      </c>
      <c r="O194" s="429">
        <f t="shared" si="138"/>
        <v>0</v>
      </c>
      <c r="P194" s="27">
        <v>0</v>
      </c>
      <c r="Q194" s="27"/>
      <c r="R194" s="27"/>
      <c r="S194" s="27"/>
      <c r="T194" s="27"/>
      <c r="U194" s="27"/>
      <c r="V194" s="27"/>
      <c r="W194" s="29"/>
      <c r="X194" s="166">
        <f t="shared" si="139"/>
        <v>0</v>
      </c>
      <c r="Y194" s="27">
        <v>0</v>
      </c>
      <c r="Z194" s="65">
        <v>0</v>
      </c>
    </row>
    <row r="195" spans="2:26" ht="15" customHeight="1" x14ac:dyDescent="0.25">
      <c r="B195" s="859" t="s">
        <v>296</v>
      </c>
      <c r="C195" s="860"/>
      <c r="D195" s="192"/>
      <c r="E195" s="137" t="s">
        <v>254</v>
      </c>
      <c r="F195" s="138"/>
      <c r="G195" s="436">
        <f>SUM(G196:G201)</f>
        <v>55000</v>
      </c>
      <c r="H195" s="338">
        <f t="shared" ref="H195:N195" si="140">SUM(H196:H201)</f>
        <v>55000</v>
      </c>
      <c r="I195" s="461">
        <f t="shared" si="140"/>
        <v>0</v>
      </c>
      <c r="J195" s="461">
        <f t="shared" si="140"/>
        <v>0</v>
      </c>
      <c r="K195" s="461">
        <f t="shared" si="140"/>
        <v>0</v>
      </c>
      <c r="L195" s="461">
        <f t="shared" si="140"/>
        <v>0</v>
      </c>
      <c r="M195" s="461">
        <f t="shared" si="140"/>
        <v>0</v>
      </c>
      <c r="N195" s="461">
        <f t="shared" si="140"/>
        <v>0</v>
      </c>
      <c r="O195" s="429">
        <f>SUM(O196:O201)</f>
        <v>55000</v>
      </c>
      <c r="P195" s="462">
        <f t="shared" ref="P195:U195" si="141">SUM(P196:P201)</f>
        <v>55000</v>
      </c>
      <c r="Q195" s="462">
        <f t="shared" si="141"/>
        <v>0</v>
      </c>
      <c r="R195" s="462">
        <f t="shared" si="141"/>
        <v>0</v>
      </c>
      <c r="S195" s="462">
        <f t="shared" si="141"/>
        <v>0</v>
      </c>
      <c r="T195" s="462">
        <f t="shared" si="141"/>
        <v>0</v>
      </c>
      <c r="U195" s="462">
        <f t="shared" si="141"/>
        <v>0</v>
      </c>
      <c r="V195" s="462">
        <f t="shared" ref="V195" si="142">SUM(V196:V201)</f>
        <v>0</v>
      </c>
      <c r="W195" s="464"/>
      <c r="X195" s="166">
        <f t="shared" si="139"/>
        <v>0</v>
      </c>
      <c r="Y195" s="462">
        <f t="shared" ref="Y195:Z195" si="143">SUM(Y196:Y201)</f>
        <v>55000</v>
      </c>
      <c r="Z195" s="465">
        <f t="shared" si="143"/>
        <v>55000</v>
      </c>
    </row>
    <row r="196" spans="2:26" ht="15" customHeight="1" x14ac:dyDescent="0.25">
      <c r="B196" s="848" t="s">
        <v>5</v>
      </c>
      <c r="C196" s="150" t="s">
        <v>187</v>
      </c>
      <c r="D196" s="150"/>
      <c r="E196" s="823" t="s">
        <v>254</v>
      </c>
      <c r="F196" s="138" t="s">
        <v>864</v>
      </c>
      <c r="G196" s="437">
        <f t="shared" ref="G196:G201" si="144">SUM(H196:N196)</f>
        <v>5000</v>
      </c>
      <c r="H196" s="336">
        <v>5000</v>
      </c>
      <c r="I196" s="334" t="s">
        <v>946</v>
      </c>
      <c r="J196" s="334" t="s">
        <v>946</v>
      </c>
      <c r="K196" s="334" t="s">
        <v>946</v>
      </c>
      <c r="L196" s="334" t="s">
        <v>946</v>
      </c>
      <c r="M196" s="334" t="s">
        <v>946</v>
      </c>
      <c r="N196" s="334" t="s">
        <v>946</v>
      </c>
      <c r="O196" s="430">
        <f t="shared" ref="O196:O201" si="145">SUM(P196:V196)</f>
        <v>5000</v>
      </c>
      <c r="P196" s="24">
        <v>5000</v>
      </c>
      <c r="Q196" s="24"/>
      <c r="R196" s="24"/>
      <c r="S196" s="24"/>
      <c r="T196" s="24"/>
      <c r="U196" s="24"/>
      <c r="V196" s="24"/>
      <c r="W196" s="26"/>
      <c r="X196" s="164">
        <f t="shared" si="139"/>
        <v>0</v>
      </c>
      <c r="Y196" s="24">
        <v>5000</v>
      </c>
      <c r="Z196" s="64">
        <v>5000</v>
      </c>
    </row>
    <row r="197" spans="2:26" ht="25.5" x14ac:dyDescent="0.25">
      <c r="B197" s="849"/>
      <c r="C197" s="150" t="s">
        <v>188</v>
      </c>
      <c r="D197" s="150"/>
      <c r="E197" s="824"/>
      <c r="F197" s="138" t="s">
        <v>865</v>
      </c>
      <c r="G197" s="437">
        <f t="shared" si="144"/>
        <v>50000</v>
      </c>
      <c r="H197" s="336">
        <v>50000</v>
      </c>
      <c r="I197" s="334" t="s">
        <v>946</v>
      </c>
      <c r="J197" s="334" t="s">
        <v>946</v>
      </c>
      <c r="K197" s="334" t="s">
        <v>946</v>
      </c>
      <c r="L197" s="334" t="s">
        <v>946</v>
      </c>
      <c r="M197" s="334" t="s">
        <v>946</v>
      </c>
      <c r="N197" s="334" t="s">
        <v>946</v>
      </c>
      <c r="O197" s="430">
        <f t="shared" si="145"/>
        <v>50000</v>
      </c>
      <c r="P197" s="24">
        <v>50000</v>
      </c>
      <c r="Q197" s="24"/>
      <c r="R197" s="24"/>
      <c r="S197" s="24"/>
      <c r="T197" s="24"/>
      <c r="U197" s="24"/>
      <c r="V197" s="24"/>
      <c r="W197" s="26"/>
      <c r="X197" s="164">
        <f t="shared" si="139"/>
        <v>0</v>
      </c>
      <c r="Y197" s="24">
        <v>50000</v>
      </c>
      <c r="Z197" s="64">
        <v>50000</v>
      </c>
    </row>
    <row r="198" spans="2:26" x14ac:dyDescent="0.25">
      <c r="B198" s="849"/>
      <c r="C198" s="150" t="s">
        <v>189</v>
      </c>
      <c r="D198" s="150"/>
      <c r="E198" s="824"/>
      <c r="F198" s="138" t="s">
        <v>866</v>
      </c>
      <c r="G198" s="437">
        <f t="shared" si="144"/>
        <v>0</v>
      </c>
      <c r="H198" s="336">
        <v>0</v>
      </c>
      <c r="I198" s="334" t="s">
        <v>946</v>
      </c>
      <c r="J198" s="334" t="s">
        <v>946</v>
      </c>
      <c r="K198" s="334" t="s">
        <v>946</v>
      </c>
      <c r="L198" s="334" t="s">
        <v>946</v>
      </c>
      <c r="M198" s="334" t="s">
        <v>946</v>
      </c>
      <c r="N198" s="334" t="s">
        <v>946</v>
      </c>
      <c r="O198" s="430">
        <f t="shared" si="145"/>
        <v>0</v>
      </c>
      <c r="P198" s="24">
        <v>0</v>
      </c>
      <c r="Q198" s="24"/>
      <c r="R198" s="24"/>
      <c r="S198" s="24"/>
      <c r="T198" s="24"/>
      <c r="U198" s="24"/>
      <c r="V198" s="24"/>
      <c r="W198" s="26"/>
      <c r="X198" s="164">
        <f t="shared" si="139"/>
        <v>0</v>
      </c>
      <c r="Y198" s="24">
        <v>0</v>
      </c>
      <c r="Z198" s="64">
        <v>0</v>
      </c>
    </row>
    <row r="199" spans="2:26" x14ac:dyDescent="0.25">
      <c r="B199" s="849"/>
      <c r="C199" s="150" t="s">
        <v>190</v>
      </c>
      <c r="D199" s="150"/>
      <c r="E199" s="824"/>
      <c r="F199" s="138" t="s">
        <v>867</v>
      </c>
      <c r="G199" s="437">
        <f t="shared" si="144"/>
        <v>0</v>
      </c>
      <c r="H199" s="336">
        <v>0</v>
      </c>
      <c r="I199" s="334" t="s">
        <v>946</v>
      </c>
      <c r="J199" s="334" t="s">
        <v>946</v>
      </c>
      <c r="K199" s="334" t="s">
        <v>946</v>
      </c>
      <c r="L199" s="334" t="s">
        <v>946</v>
      </c>
      <c r="M199" s="334" t="s">
        <v>946</v>
      </c>
      <c r="N199" s="334" t="s">
        <v>946</v>
      </c>
      <c r="O199" s="430">
        <f t="shared" si="145"/>
        <v>0</v>
      </c>
      <c r="P199" s="24">
        <v>0</v>
      </c>
      <c r="Q199" s="24"/>
      <c r="R199" s="24"/>
      <c r="S199" s="24"/>
      <c r="T199" s="24"/>
      <c r="U199" s="24"/>
      <c r="V199" s="24"/>
      <c r="W199" s="26"/>
      <c r="X199" s="164">
        <f t="shared" si="139"/>
        <v>0</v>
      </c>
      <c r="Y199" s="24">
        <v>0</v>
      </c>
      <c r="Z199" s="64">
        <v>0</v>
      </c>
    </row>
    <row r="200" spans="2:26" x14ac:dyDescent="0.25">
      <c r="B200" s="849"/>
      <c r="C200" s="150" t="s">
        <v>375</v>
      </c>
      <c r="D200" s="150"/>
      <c r="E200" s="824"/>
      <c r="F200" s="138" t="s">
        <v>868</v>
      </c>
      <c r="G200" s="437">
        <f t="shared" si="144"/>
        <v>0</v>
      </c>
      <c r="H200" s="336">
        <v>0</v>
      </c>
      <c r="I200" s="334" t="s">
        <v>946</v>
      </c>
      <c r="J200" s="334" t="s">
        <v>946</v>
      </c>
      <c r="K200" s="334" t="s">
        <v>946</v>
      </c>
      <c r="L200" s="334" t="s">
        <v>946</v>
      </c>
      <c r="M200" s="334" t="s">
        <v>946</v>
      </c>
      <c r="N200" s="334" t="s">
        <v>946</v>
      </c>
      <c r="O200" s="430">
        <f t="shared" si="145"/>
        <v>0</v>
      </c>
      <c r="P200" s="24">
        <v>0</v>
      </c>
      <c r="Q200" s="24"/>
      <c r="R200" s="24"/>
      <c r="S200" s="24"/>
      <c r="T200" s="24"/>
      <c r="U200" s="24"/>
      <c r="V200" s="24"/>
      <c r="W200" s="26"/>
      <c r="X200" s="164">
        <f t="shared" si="139"/>
        <v>0</v>
      </c>
      <c r="Y200" s="24">
        <v>0</v>
      </c>
      <c r="Z200" s="64">
        <v>0</v>
      </c>
    </row>
    <row r="201" spans="2:26" x14ac:dyDescent="0.25">
      <c r="B201" s="850"/>
      <c r="C201" s="150" t="s">
        <v>13</v>
      </c>
      <c r="D201" s="150"/>
      <c r="E201" s="825"/>
      <c r="F201" s="138"/>
      <c r="G201" s="437">
        <f t="shared" si="144"/>
        <v>0</v>
      </c>
      <c r="H201" s="336">
        <v>0</v>
      </c>
      <c r="I201" s="334" t="s">
        <v>946</v>
      </c>
      <c r="J201" s="334" t="s">
        <v>946</v>
      </c>
      <c r="K201" s="334" t="s">
        <v>946</v>
      </c>
      <c r="L201" s="334" t="s">
        <v>946</v>
      </c>
      <c r="M201" s="334" t="s">
        <v>946</v>
      </c>
      <c r="N201" s="334" t="s">
        <v>946</v>
      </c>
      <c r="O201" s="430">
        <f t="shared" si="145"/>
        <v>0</v>
      </c>
      <c r="P201" s="24">
        <v>0</v>
      </c>
      <c r="Q201" s="24"/>
      <c r="R201" s="24"/>
      <c r="S201" s="24"/>
      <c r="T201" s="24"/>
      <c r="U201" s="24"/>
      <c r="V201" s="24"/>
      <c r="W201" s="26"/>
      <c r="X201" s="164">
        <f t="shared" si="139"/>
        <v>0</v>
      </c>
      <c r="Y201" s="24">
        <v>0</v>
      </c>
      <c r="Z201" s="64">
        <v>0</v>
      </c>
    </row>
    <row r="202" spans="2:26" x14ac:dyDescent="0.25">
      <c r="B202" s="846" t="s">
        <v>297</v>
      </c>
      <c r="C202" s="847"/>
      <c r="D202" s="194"/>
      <c r="E202" s="137" t="s">
        <v>255</v>
      </c>
      <c r="F202" s="138"/>
      <c r="G202" s="436">
        <f>SUM(G203:G205)</f>
        <v>0</v>
      </c>
      <c r="H202" s="338">
        <f t="shared" ref="H202:N202" si="146">SUM(H203:H205)</f>
        <v>0</v>
      </c>
      <c r="I202" s="461">
        <f t="shared" si="146"/>
        <v>0</v>
      </c>
      <c r="J202" s="461">
        <f t="shared" si="146"/>
        <v>0</v>
      </c>
      <c r="K202" s="461">
        <f t="shared" si="146"/>
        <v>0</v>
      </c>
      <c r="L202" s="461">
        <f t="shared" si="146"/>
        <v>0</v>
      </c>
      <c r="M202" s="461">
        <f t="shared" si="146"/>
        <v>0</v>
      </c>
      <c r="N202" s="461">
        <f t="shared" si="146"/>
        <v>0</v>
      </c>
      <c r="O202" s="429">
        <f>SUM(O203:O205)</f>
        <v>0</v>
      </c>
      <c r="P202" s="462">
        <f t="shared" ref="P202:U202" si="147">SUM(P203:P205)</f>
        <v>0</v>
      </c>
      <c r="Q202" s="462">
        <f t="shared" si="147"/>
        <v>0</v>
      </c>
      <c r="R202" s="462">
        <f t="shared" si="147"/>
        <v>0</v>
      </c>
      <c r="S202" s="462">
        <f t="shared" si="147"/>
        <v>0</v>
      </c>
      <c r="T202" s="462">
        <f t="shared" si="147"/>
        <v>0</v>
      </c>
      <c r="U202" s="462">
        <f t="shared" si="147"/>
        <v>0</v>
      </c>
      <c r="V202" s="462">
        <f t="shared" ref="V202" si="148">SUM(V203:V205)</f>
        <v>0</v>
      </c>
      <c r="W202" s="464"/>
      <c r="X202" s="166">
        <f t="shared" si="139"/>
        <v>0</v>
      </c>
      <c r="Y202" s="462">
        <f t="shared" ref="Y202:Z202" si="149">SUM(Y203:Y205)</f>
        <v>0</v>
      </c>
      <c r="Z202" s="465">
        <f t="shared" si="149"/>
        <v>0</v>
      </c>
    </row>
    <row r="203" spans="2:26" ht="15" customHeight="1" x14ac:dyDescent="0.25">
      <c r="B203" s="848" t="s">
        <v>5</v>
      </c>
      <c r="C203" s="167" t="s">
        <v>191</v>
      </c>
      <c r="D203" s="167"/>
      <c r="E203" s="823" t="s">
        <v>255</v>
      </c>
      <c r="F203" s="138" t="s">
        <v>55</v>
      </c>
      <c r="G203" s="437">
        <f t="shared" ref="G203:G205" si="150">SUM(H203:N203)</f>
        <v>0</v>
      </c>
      <c r="H203" s="336">
        <v>0</v>
      </c>
      <c r="I203" s="334" t="s">
        <v>946</v>
      </c>
      <c r="J203" s="334" t="s">
        <v>946</v>
      </c>
      <c r="K203" s="334" t="s">
        <v>946</v>
      </c>
      <c r="L203" s="334" t="s">
        <v>946</v>
      </c>
      <c r="M203" s="334" t="s">
        <v>946</v>
      </c>
      <c r="N203" s="334" t="s">
        <v>946</v>
      </c>
      <c r="O203" s="430">
        <f t="shared" ref="O203:O205" si="151">SUM(P203:V203)</f>
        <v>0</v>
      </c>
      <c r="P203" s="24">
        <v>0</v>
      </c>
      <c r="Q203" s="24"/>
      <c r="R203" s="24"/>
      <c r="S203" s="24"/>
      <c r="T203" s="24"/>
      <c r="U203" s="24"/>
      <c r="V203" s="24"/>
      <c r="W203" s="26"/>
      <c r="X203" s="164">
        <f t="shared" si="139"/>
        <v>0</v>
      </c>
      <c r="Y203" s="24">
        <v>0</v>
      </c>
      <c r="Z203" s="64">
        <v>0</v>
      </c>
    </row>
    <row r="204" spans="2:26" x14ac:dyDescent="0.25">
      <c r="B204" s="849"/>
      <c r="C204" s="150" t="s">
        <v>376</v>
      </c>
      <c r="D204" s="150"/>
      <c r="E204" s="824"/>
      <c r="F204" s="138" t="s">
        <v>61</v>
      </c>
      <c r="G204" s="437">
        <f t="shared" si="150"/>
        <v>0</v>
      </c>
      <c r="H204" s="336">
        <v>0</v>
      </c>
      <c r="I204" s="334" t="s">
        <v>946</v>
      </c>
      <c r="J204" s="334" t="s">
        <v>946</v>
      </c>
      <c r="K204" s="334" t="s">
        <v>946</v>
      </c>
      <c r="L204" s="334" t="s">
        <v>946</v>
      </c>
      <c r="M204" s="334" t="s">
        <v>946</v>
      </c>
      <c r="N204" s="334" t="s">
        <v>946</v>
      </c>
      <c r="O204" s="430">
        <f t="shared" si="151"/>
        <v>0</v>
      </c>
      <c r="P204" s="24">
        <v>0</v>
      </c>
      <c r="Q204" s="24"/>
      <c r="R204" s="24"/>
      <c r="S204" s="24"/>
      <c r="T204" s="24"/>
      <c r="U204" s="24"/>
      <c r="V204" s="24"/>
      <c r="W204" s="26"/>
      <c r="X204" s="164">
        <f t="shared" si="139"/>
        <v>0</v>
      </c>
      <c r="Y204" s="24">
        <v>0</v>
      </c>
      <c r="Z204" s="64">
        <v>0</v>
      </c>
    </row>
    <row r="205" spans="2:26" x14ac:dyDescent="0.25">
      <c r="B205" s="850"/>
      <c r="C205" s="167" t="s">
        <v>23</v>
      </c>
      <c r="D205" s="167"/>
      <c r="E205" s="825"/>
      <c r="F205" s="138"/>
      <c r="G205" s="437">
        <f t="shared" si="150"/>
        <v>0</v>
      </c>
      <c r="H205" s="336">
        <v>0</v>
      </c>
      <c r="I205" s="334" t="s">
        <v>946</v>
      </c>
      <c r="J205" s="334" t="s">
        <v>946</v>
      </c>
      <c r="K205" s="334" t="s">
        <v>946</v>
      </c>
      <c r="L205" s="334" t="s">
        <v>946</v>
      </c>
      <c r="M205" s="334" t="s">
        <v>946</v>
      </c>
      <c r="N205" s="334" t="s">
        <v>946</v>
      </c>
      <c r="O205" s="430">
        <f t="shared" si="151"/>
        <v>0</v>
      </c>
      <c r="P205" s="24">
        <v>0</v>
      </c>
      <c r="Q205" s="24"/>
      <c r="R205" s="24"/>
      <c r="S205" s="24"/>
      <c r="T205" s="24"/>
      <c r="U205" s="24"/>
      <c r="V205" s="24"/>
      <c r="W205" s="26"/>
      <c r="X205" s="164">
        <f t="shared" si="139"/>
        <v>0</v>
      </c>
      <c r="Y205" s="24">
        <v>0</v>
      </c>
      <c r="Z205" s="64">
        <v>0</v>
      </c>
    </row>
    <row r="206" spans="2:26" x14ac:dyDescent="0.25">
      <c r="B206" s="873" t="s">
        <v>14</v>
      </c>
      <c r="C206" s="874"/>
      <c r="D206" s="195"/>
      <c r="E206" s="137"/>
      <c r="F206" s="138"/>
      <c r="G206" s="429">
        <f>SUM(G207:G209)</f>
        <v>90000</v>
      </c>
      <c r="H206" s="462">
        <f t="shared" ref="H206:N206" si="152">SUM(H207:H209)</f>
        <v>90000</v>
      </c>
      <c r="I206" s="462">
        <f t="shared" si="152"/>
        <v>0</v>
      </c>
      <c r="J206" s="461">
        <f t="shared" si="152"/>
        <v>0</v>
      </c>
      <c r="K206" s="461">
        <f t="shared" si="152"/>
        <v>0</v>
      </c>
      <c r="L206" s="461">
        <f t="shared" si="152"/>
        <v>0</v>
      </c>
      <c r="M206" s="461">
        <f t="shared" si="152"/>
        <v>0</v>
      </c>
      <c r="N206" s="461">
        <f t="shared" si="152"/>
        <v>0</v>
      </c>
      <c r="O206" s="429">
        <f>SUM(O207:O209)</f>
        <v>80000</v>
      </c>
      <c r="P206" s="462">
        <f t="shared" ref="P206:U206" si="153">SUM(P207:P209)</f>
        <v>80000</v>
      </c>
      <c r="Q206" s="462">
        <f t="shared" si="153"/>
        <v>0</v>
      </c>
      <c r="R206" s="462">
        <f t="shared" si="153"/>
        <v>0</v>
      </c>
      <c r="S206" s="462">
        <f t="shared" si="153"/>
        <v>0</v>
      </c>
      <c r="T206" s="462">
        <f t="shared" si="153"/>
        <v>0</v>
      </c>
      <c r="U206" s="462">
        <f t="shared" si="153"/>
        <v>0</v>
      </c>
      <c r="V206" s="462">
        <f t="shared" ref="V206" si="154">SUM(V207:V209)</f>
        <v>0</v>
      </c>
      <c r="W206" s="464"/>
      <c r="X206" s="166">
        <f t="shared" si="139"/>
        <v>-10000</v>
      </c>
      <c r="Y206" s="462">
        <f t="shared" ref="Y206:Z206" si="155">SUM(Y207:Y209)</f>
        <v>70000</v>
      </c>
      <c r="Z206" s="465">
        <f t="shared" si="155"/>
        <v>70000</v>
      </c>
    </row>
    <row r="207" spans="2:26" ht="15" customHeight="1" x14ac:dyDescent="0.25">
      <c r="B207" s="859" t="s">
        <v>298</v>
      </c>
      <c r="C207" s="870"/>
      <c r="D207" s="328"/>
      <c r="E207" s="137" t="s">
        <v>256</v>
      </c>
      <c r="F207" s="138"/>
      <c r="G207" s="430">
        <f t="shared" ref="G207:G209" si="156">SUM(H207:N207)</f>
        <v>0</v>
      </c>
      <c r="H207" s="470">
        <v>0</v>
      </c>
      <c r="I207" s="470" t="s">
        <v>946</v>
      </c>
      <c r="J207" s="334" t="s">
        <v>946</v>
      </c>
      <c r="K207" s="334" t="s">
        <v>946</v>
      </c>
      <c r="L207" s="334" t="s">
        <v>946</v>
      </c>
      <c r="M207" s="334" t="s">
        <v>946</v>
      </c>
      <c r="N207" s="334" t="s">
        <v>946</v>
      </c>
      <c r="O207" s="430">
        <f t="shared" ref="O207:O209" si="157">SUM(P207:V207)</f>
        <v>0</v>
      </c>
      <c r="P207" s="24">
        <v>0</v>
      </c>
      <c r="Q207" s="24"/>
      <c r="R207" s="24"/>
      <c r="S207" s="24"/>
      <c r="T207" s="24"/>
      <c r="U207" s="24"/>
      <c r="V207" s="24"/>
      <c r="W207" s="26"/>
      <c r="X207" s="164">
        <f t="shared" si="139"/>
        <v>0</v>
      </c>
      <c r="Y207" s="24">
        <v>0</v>
      </c>
      <c r="Z207" s="64">
        <v>0</v>
      </c>
    </row>
    <row r="208" spans="2:26" ht="15" customHeight="1" x14ac:dyDescent="0.25">
      <c r="B208" s="861" t="s">
        <v>279</v>
      </c>
      <c r="C208" s="862"/>
      <c r="D208" s="193"/>
      <c r="E208" s="137" t="s">
        <v>257</v>
      </c>
      <c r="F208" s="138"/>
      <c r="G208" s="430">
        <f t="shared" si="156"/>
        <v>90000</v>
      </c>
      <c r="H208" s="470">
        <v>90000</v>
      </c>
      <c r="I208" s="470" t="s">
        <v>946</v>
      </c>
      <c r="J208" s="334" t="s">
        <v>946</v>
      </c>
      <c r="K208" s="334" t="s">
        <v>946</v>
      </c>
      <c r="L208" s="334" t="s">
        <v>946</v>
      </c>
      <c r="M208" s="334" t="s">
        <v>946</v>
      </c>
      <c r="N208" s="334" t="s">
        <v>946</v>
      </c>
      <c r="O208" s="430">
        <f t="shared" si="157"/>
        <v>80000</v>
      </c>
      <c r="P208" s="24">
        <v>80000</v>
      </c>
      <c r="Q208" s="24"/>
      <c r="R208" s="24"/>
      <c r="S208" s="24"/>
      <c r="T208" s="24"/>
      <c r="U208" s="24"/>
      <c r="V208" s="24"/>
      <c r="W208" s="26"/>
      <c r="X208" s="164">
        <f t="shared" si="139"/>
        <v>-10000</v>
      </c>
      <c r="Y208" s="24">
        <v>70000</v>
      </c>
      <c r="Z208" s="64">
        <v>70000</v>
      </c>
    </row>
    <row r="209" spans="2:26" ht="26.25" x14ac:dyDescent="0.25">
      <c r="B209" s="861" t="s">
        <v>299</v>
      </c>
      <c r="C209" s="862"/>
      <c r="D209" s="193"/>
      <c r="E209" s="171" t="s">
        <v>258</v>
      </c>
      <c r="F209" s="138"/>
      <c r="G209" s="430">
        <f t="shared" si="156"/>
        <v>0</v>
      </c>
      <c r="H209" s="470">
        <v>0</v>
      </c>
      <c r="I209" s="470" t="s">
        <v>946</v>
      </c>
      <c r="J209" s="334" t="s">
        <v>946</v>
      </c>
      <c r="K209" s="334" t="s">
        <v>946</v>
      </c>
      <c r="L209" s="334" t="s">
        <v>946</v>
      </c>
      <c r="M209" s="334" t="s">
        <v>946</v>
      </c>
      <c r="N209" s="334" t="s">
        <v>946</v>
      </c>
      <c r="O209" s="430">
        <f t="shared" si="157"/>
        <v>0</v>
      </c>
      <c r="P209" s="24">
        <v>0</v>
      </c>
      <c r="Q209" s="24"/>
      <c r="R209" s="24"/>
      <c r="S209" s="24"/>
      <c r="T209" s="24"/>
      <c r="U209" s="24"/>
      <c r="V209" s="24"/>
      <c r="W209" s="26"/>
      <c r="X209" s="164">
        <f t="shared" si="139"/>
        <v>0</v>
      </c>
      <c r="Y209" s="24">
        <v>0</v>
      </c>
      <c r="Z209" s="64">
        <v>0</v>
      </c>
    </row>
    <row r="210" spans="2:26" ht="26.25" customHeight="1" x14ac:dyDescent="0.25">
      <c r="B210" s="871" t="s">
        <v>15</v>
      </c>
      <c r="C210" s="872"/>
      <c r="D210" s="268"/>
      <c r="E210" s="4"/>
      <c r="F210" s="1"/>
      <c r="G210" s="80">
        <f>G211</f>
        <v>8509000</v>
      </c>
      <c r="H210" s="81">
        <f>SUM(H211)</f>
        <v>8509000</v>
      </c>
      <c r="I210" s="79">
        <f t="shared" ref="I210:N210" si="158">SUM(I211)</f>
        <v>0</v>
      </c>
      <c r="J210" s="79">
        <f t="shared" si="158"/>
        <v>0</v>
      </c>
      <c r="K210" s="79">
        <f t="shared" si="158"/>
        <v>0</v>
      </c>
      <c r="L210" s="79">
        <f t="shared" si="158"/>
        <v>0</v>
      </c>
      <c r="M210" s="79">
        <f t="shared" si="158"/>
        <v>0</v>
      </c>
      <c r="N210" s="79">
        <f t="shared" si="158"/>
        <v>0</v>
      </c>
      <c r="O210" s="19">
        <f>O211</f>
        <v>7835000</v>
      </c>
      <c r="P210" s="20">
        <f t="shared" ref="P210:V210" si="159">P211</f>
        <v>7835000</v>
      </c>
      <c r="Q210" s="20">
        <f t="shared" si="159"/>
        <v>0</v>
      </c>
      <c r="R210" s="20">
        <f t="shared" si="159"/>
        <v>0</v>
      </c>
      <c r="S210" s="20">
        <f t="shared" si="159"/>
        <v>0</v>
      </c>
      <c r="T210" s="20">
        <f t="shared" si="159"/>
        <v>0</v>
      </c>
      <c r="U210" s="20">
        <f t="shared" si="159"/>
        <v>0</v>
      </c>
      <c r="V210" s="20">
        <f t="shared" si="159"/>
        <v>0</v>
      </c>
      <c r="W210" s="22"/>
      <c r="X210" s="23">
        <f t="shared" si="139"/>
        <v>-674000</v>
      </c>
      <c r="Y210" s="20">
        <f t="shared" ref="Y210:Z210" si="160">Y211</f>
        <v>7640000</v>
      </c>
      <c r="Z210" s="63">
        <f t="shared" si="160"/>
        <v>8012000</v>
      </c>
    </row>
    <row r="211" spans="2:26" ht="15" customHeight="1" x14ac:dyDescent="0.25">
      <c r="B211" s="861" t="s">
        <v>300</v>
      </c>
      <c r="C211" s="862"/>
      <c r="D211" s="193"/>
      <c r="E211" s="137" t="s">
        <v>259</v>
      </c>
      <c r="F211" s="138"/>
      <c r="G211" s="436">
        <f t="shared" ref="G211" si="161">G212+G221+G244+G245</f>
        <v>8509000</v>
      </c>
      <c r="H211" s="338">
        <f>SUM(H212,H221,H244,H245)</f>
        <v>8509000</v>
      </c>
      <c r="I211" s="461">
        <f t="shared" ref="I211:N211" si="162">SUM(I212,I221,I244,I245)</f>
        <v>0</v>
      </c>
      <c r="J211" s="461">
        <f t="shared" si="162"/>
        <v>0</v>
      </c>
      <c r="K211" s="461">
        <f t="shared" si="162"/>
        <v>0</v>
      </c>
      <c r="L211" s="461">
        <f t="shared" si="162"/>
        <v>0</v>
      </c>
      <c r="M211" s="461">
        <f t="shared" si="162"/>
        <v>0</v>
      </c>
      <c r="N211" s="461">
        <f t="shared" si="162"/>
        <v>0</v>
      </c>
      <c r="O211" s="429">
        <f t="shared" ref="O211:U211" si="163">O212+O221+O244+O245</f>
        <v>7835000</v>
      </c>
      <c r="P211" s="462">
        <f t="shared" si="163"/>
        <v>7835000</v>
      </c>
      <c r="Q211" s="462">
        <f t="shared" si="163"/>
        <v>0</v>
      </c>
      <c r="R211" s="462">
        <f t="shared" si="163"/>
        <v>0</v>
      </c>
      <c r="S211" s="462">
        <f t="shared" si="163"/>
        <v>0</v>
      </c>
      <c r="T211" s="462">
        <f t="shared" si="163"/>
        <v>0</v>
      </c>
      <c r="U211" s="462">
        <f t="shared" si="163"/>
        <v>0</v>
      </c>
      <c r="V211" s="462">
        <f t="shared" ref="V211" si="164">V212+V221+V244+V245</f>
        <v>0</v>
      </c>
      <c r="W211" s="464"/>
      <c r="X211" s="166">
        <f t="shared" si="139"/>
        <v>-674000</v>
      </c>
      <c r="Y211" s="462">
        <f>Y212+Y221+Y244+Y245</f>
        <v>7640000</v>
      </c>
      <c r="Z211" s="465">
        <f>Z212+Z221+Z244+Z245</f>
        <v>8012000</v>
      </c>
    </row>
    <row r="212" spans="2:26" ht="15" customHeight="1" x14ac:dyDescent="0.25">
      <c r="B212" s="196" t="s">
        <v>314</v>
      </c>
      <c r="C212" s="197" t="s">
        <v>16</v>
      </c>
      <c r="D212" s="197"/>
      <c r="E212" s="823" t="s">
        <v>259</v>
      </c>
      <c r="F212" s="199" t="s">
        <v>357</v>
      </c>
      <c r="G212" s="436">
        <f>SUM(G213:G220)</f>
        <v>7490000</v>
      </c>
      <c r="H212" s="338">
        <f t="shared" ref="H212:N212" si="165">SUM(H213:H220)</f>
        <v>7490000</v>
      </c>
      <c r="I212" s="461">
        <f t="shared" si="165"/>
        <v>0</v>
      </c>
      <c r="J212" s="461">
        <f t="shared" si="165"/>
        <v>0</v>
      </c>
      <c r="K212" s="461">
        <f t="shared" si="165"/>
        <v>0</v>
      </c>
      <c r="L212" s="461">
        <f t="shared" si="165"/>
        <v>0</v>
      </c>
      <c r="M212" s="461">
        <f t="shared" si="165"/>
        <v>0</v>
      </c>
      <c r="N212" s="461">
        <f t="shared" si="165"/>
        <v>0</v>
      </c>
      <c r="O212" s="429">
        <f>SUM(O213:O220)</f>
        <v>6948000</v>
      </c>
      <c r="P212" s="462">
        <f t="shared" ref="P212:U212" si="166">SUM(P213:P220)</f>
        <v>6948000</v>
      </c>
      <c r="Q212" s="462">
        <f t="shared" si="166"/>
        <v>0</v>
      </c>
      <c r="R212" s="462">
        <f t="shared" si="166"/>
        <v>0</v>
      </c>
      <c r="S212" s="462">
        <f t="shared" si="166"/>
        <v>0</v>
      </c>
      <c r="T212" s="462">
        <f t="shared" si="166"/>
        <v>0</v>
      </c>
      <c r="U212" s="462">
        <f t="shared" si="166"/>
        <v>0</v>
      </c>
      <c r="V212" s="462">
        <f t="shared" ref="V212" si="167">SUM(V213:V220)</f>
        <v>0</v>
      </c>
      <c r="W212" s="464"/>
      <c r="X212" s="166">
        <f t="shared" si="139"/>
        <v>-542000</v>
      </c>
      <c r="Y212" s="462">
        <f t="shared" ref="Y212:Z212" si="168">SUM(Y213:Y220)</f>
        <v>6720000</v>
      </c>
      <c r="Z212" s="465">
        <f t="shared" si="168"/>
        <v>7058000</v>
      </c>
    </row>
    <row r="213" spans="2:26" x14ac:dyDescent="0.25">
      <c r="B213" s="200" t="s">
        <v>5</v>
      </c>
      <c r="C213" s="192" t="s">
        <v>923</v>
      </c>
      <c r="D213" s="209">
        <v>33353</v>
      </c>
      <c r="E213" s="824"/>
      <c r="F213" s="138"/>
      <c r="G213" s="437">
        <f t="shared" ref="G213:G220" si="169">SUM(H213:N213)</f>
        <v>6990000</v>
      </c>
      <c r="H213" s="336">
        <v>6990000</v>
      </c>
      <c r="I213" s="334" t="s">
        <v>946</v>
      </c>
      <c r="J213" s="334" t="s">
        <v>946</v>
      </c>
      <c r="K213" s="334" t="s">
        <v>946</v>
      </c>
      <c r="L213" s="334" t="s">
        <v>946</v>
      </c>
      <c r="M213" s="334" t="s">
        <v>946</v>
      </c>
      <c r="N213" s="334" t="s">
        <v>946</v>
      </c>
      <c r="O213" s="430">
        <f t="shared" ref="O213:O220" si="170">SUM(P213:V213)</f>
        <v>6448000</v>
      </c>
      <c r="P213" s="24">
        <v>6448000</v>
      </c>
      <c r="Q213" s="24"/>
      <c r="R213" s="24"/>
      <c r="S213" s="24"/>
      <c r="T213" s="24"/>
      <c r="U213" s="24"/>
      <c r="V213" s="24"/>
      <c r="W213" s="26"/>
      <c r="X213" s="164">
        <f t="shared" si="139"/>
        <v>-542000</v>
      </c>
      <c r="Y213" s="24">
        <v>6720000</v>
      </c>
      <c r="Z213" s="64">
        <v>7058000</v>
      </c>
    </row>
    <row r="214" spans="2:26" x14ac:dyDescent="0.25">
      <c r="B214" s="200"/>
      <c r="C214" s="192" t="s">
        <v>17</v>
      </c>
      <c r="D214" s="192"/>
      <c r="E214" s="824"/>
      <c r="F214" s="138"/>
      <c r="G214" s="437">
        <f t="shared" si="169"/>
        <v>0</v>
      </c>
      <c r="H214" s="336">
        <v>0</v>
      </c>
      <c r="I214" s="334" t="s">
        <v>946</v>
      </c>
      <c r="J214" s="334" t="s">
        <v>946</v>
      </c>
      <c r="K214" s="334" t="s">
        <v>946</v>
      </c>
      <c r="L214" s="334" t="s">
        <v>946</v>
      </c>
      <c r="M214" s="334" t="s">
        <v>946</v>
      </c>
      <c r="N214" s="334" t="s">
        <v>946</v>
      </c>
      <c r="O214" s="430">
        <f t="shared" si="170"/>
        <v>0</v>
      </c>
      <c r="P214" s="24">
        <v>0</v>
      </c>
      <c r="Q214" s="24"/>
      <c r="R214" s="24"/>
      <c r="S214" s="24"/>
      <c r="T214" s="24"/>
      <c r="U214" s="24"/>
      <c r="V214" s="24"/>
      <c r="W214" s="26"/>
      <c r="X214" s="164">
        <f t="shared" si="139"/>
        <v>0</v>
      </c>
      <c r="Y214" s="24">
        <v>0</v>
      </c>
      <c r="Z214" s="64">
        <v>0</v>
      </c>
    </row>
    <row r="215" spans="2:26" ht="24" customHeight="1" x14ac:dyDescent="0.25">
      <c r="B215" s="200"/>
      <c r="C215" s="192" t="s">
        <v>18</v>
      </c>
      <c r="D215" s="209">
        <v>13307</v>
      </c>
      <c r="E215" s="824"/>
      <c r="F215" s="138"/>
      <c r="G215" s="437">
        <f t="shared" si="169"/>
        <v>0</v>
      </c>
      <c r="H215" s="336">
        <v>0</v>
      </c>
      <c r="I215" s="334" t="s">
        <v>946</v>
      </c>
      <c r="J215" s="334" t="s">
        <v>946</v>
      </c>
      <c r="K215" s="334" t="s">
        <v>946</v>
      </c>
      <c r="L215" s="334" t="s">
        <v>946</v>
      </c>
      <c r="M215" s="334" t="s">
        <v>946</v>
      </c>
      <c r="N215" s="334" t="s">
        <v>946</v>
      </c>
      <c r="O215" s="430">
        <f t="shared" si="170"/>
        <v>0</v>
      </c>
      <c r="P215" s="24">
        <v>0</v>
      </c>
      <c r="Q215" s="24"/>
      <c r="R215" s="24"/>
      <c r="S215" s="24"/>
      <c r="T215" s="24"/>
      <c r="U215" s="24"/>
      <c r="V215" s="24"/>
      <c r="W215" s="26"/>
      <c r="X215" s="164">
        <f t="shared" si="139"/>
        <v>0</v>
      </c>
      <c r="Y215" s="24">
        <v>0</v>
      </c>
      <c r="Z215" s="64">
        <v>0</v>
      </c>
    </row>
    <row r="216" spans="2:26" x14ac:dyDescent="0.25">
      <c r="B216" s="200"/>
      <c r="C216" s="192" t="s">
        <v>19</v>
      </c>
      <c r="D216" s="202"/>
      <c r="E216" s="824"/>
      <c r="F216" s="138"/>
      <c r="G216" s="437">
        <f t="shared" si="169"/>
        <v>0</v>
      </c>
      <c r="H216" s="336">
        <v>0</v>
      </c>
      <c r="I216" s="334" t="s">
        <v>946</v>
      </c>
      <c r="J216" s="334" t="s">
        <v>946</v>
      </c>
      <c r="K216" s="334" t="s">
        <v>946</v>
      </c>
      <c r="L216" s="334" t="s">
        <v>946</v>
      </c>
      <c r="M216" s="334" t="s">
        <v>946</v>
      </c>
      <c r="N216" s="334" t="s">
        <v>946</v>
      </c>
      <c r="O216" s="430">
        <f t="shared" si="170"/>
        <v>0</v>
      </c>
      <c r="P216" s="24">
        <v>0</v>
      </c>
      <c r="Q216" s="24"/>
      <c r="R216" s="24"/>
      <c r="S216" s="24"/>
      <c r="T216" s="24"/>
      <c r="U216" s="24"/>
      <c r="V216" s="24"/>
      <c r="W216" s="26"/>
      <c r="X216" s="164">
        <f t="shared" si="139"/>
        <v>0</v>
      </c>
      <c r="Y216" s="24">
        <v>0</v>
      </c>
      <c r="Z216" s="64">
        <v>0</v>
      </c>
    </row>
    <row r="217" spans="2:26" x14ac:dyDescent="0.25">
      <c r="B217" s="200"/>
      <c r="C217" s="192" t="s">
        <v>20</v>
      </c>
      <c r="D217" s="192"/>
      <c r="E217" s="824"/>
      <c r="F217" s="138"/>
      <c r="G217" s="437">
        <f t="shared" si="169"/>
        <v>0</v>
      </c>
      <c r="H217" s="336">
        <v>0</v>
      </c>
      <c r="I217" s="334" t="s">
        <v>946</v>
      </c>
      <c r="J217" s="334" t="s">
        <v>946</v>
      </c>
      <c r="K217" s="334" t="s">
        <v>946</v>
      </c>
      <c r="L217" s="334" t="s">
        <v>946</v>
      </c>
      <c r="M217" s="334" t="s">
        <v>946</v>
      </c>
      <c r="N217" s="334" t="s">
        <v>946</v>
      </c>
      <c r="O217" s="430">
        <f t="shared" si="170"/>
        <v>0</v>
      </c>
      <c r="P217" s="24">
        <v>0</v>
      </c>
      <c r="Q217" s="24"/>
      <c r="R217" s="24"/>
      <c r="S217" s="24"/>
      <c r="T217" s="24"/>
      <c r="U217" s="24"/>
      <c r="V217" s="24"/>
      <c r="W217" s="26"/>
      <c r="X217" s="164">
        <f t="shared" si="139"/>
        <v>0</v>
      </c>
      <c r="Y217" s="24">
        <v>0</v>
      </c>
      <c r="Z217" s="64">
        <v>0</v>
      </c>
    </row>
    <row r="218" spans="2:26" x14ac:dyDescent="0.25">
      <c r="B218" s="200"/>
      <c r="C218" s="192" t="s">
        <v>21</v>
      </c>
      <c r="D218" s="192"/>
      <c r="E218" s="824"/>
      <c r="F218" s="138"/>
      <c r="G218" s="437">
        <f t="shared" si="169"/>
        <v>0</v>
      </c>
      <c r="H218" s="336">
        <v>0</v>
      </c>
      <c r="I218" s="334" t="s">
        <v>946</v>
      </c>
      <c r="J218" s="334" t="s">
        <v>946</v>
      </c>
      <c r="K218" s="334" t="s">
        <v>946</v>
      </c>
      <c r="L218" s="334" t="s">
        <v>946</v>
      </c>
      <c r="M218" s="334" t="s">
        <v>946</v>
      </c>
      <c r="N218" s="334" t="s">
        <v>946</v>
      </c>
      <c r="O218" s="430">
        <f t="shared" si="170"/>
        <v>0</v>
      </c>
      <c r="P218" s="24">
        <v>0</v>
      </c>
      <c r="Q218" s="24"/>
      <c r="R218" s="24"/>
      <c r="S218" s="24"/>
      <c r="T218" s="24"/>
      <c r="U218" s="24"/>
      <c r="V218" s="24"/>
      <c r="W218" s="26"/>
      <c r="X218" s="164">
        <f t="shared" si="139"/>
        <v>0</v>
      </c>
      <c r="Y218" s="24">
        <v>0</v>
      </c>
      <c r="Z218" s="64">
        <v>0</v>
      </c>
    </row>
    <row r="219" spans="2:26" x14ac:dyDescent="0.25">
      <c r="B219" s="200"/>
      <c r="C219" s="203" t="s">
        <v>22</v>
      </c>
      <c r="D219" s="203"/>
      <c r="E219" s="824"/>
      <c r="F219" s="138"/>
      <c r="G219" s="437">
        <f t="shared" si="169"/>
        <v>0</v>
      </c>
      <c r="H219" s="336">
        <v>0</v>
      </c>
      <c r="I219" s="334" t="s">
        <v>946</v>
      </c>
      <c r="J219" s="334" t="s">
        <v>946</v>
      </c>
      <c r="K219" s="334" t="s">
        <v>946</v>
      </c>
      <c r="L219" s="334" t="s">
        <v>946</v>
      </c>
      <c r="M219" s="334" t="s">
        <v>946</v>
      </c>
      <c r="N219" s="334" t="s">
        <v>946</v>
      </c>
      <c r="O219" s="430">
        <f t="shared" si="170"/>
        <v>0</v>
      </c>
      <c r="P219" s="24">
        <v>0</v>
      </c>
      <c r="Q219" s="24"/>
      <c r="R219" s="24"/>
      <c r="S219" s="24"/>
      <c r="T219" s="24"/>
      <c r="U219" s="24"/>
      <c r="V219" s="24"/>
      <c r="W219" s="26"/>
      <c r="X219" s="164">
        <f t="shared" si="139"/>
        <v>0</v>
      </c>
      <c r="Y219" s="24">
        <v>0</v>
      </c>
      <c r="Z219" s="64">
        <v>0</v>
      </c>
    </row>
    <row r="220" spans="2:26" x14ac:dyDescent="0.25">
      <c r="B220" s="200"/>
      <c r="C220" s="203" t="s">
        <v>23</v>
      </c>
      <c r="D220" s="203"/>
      <c r="E220" s="824"/>
      <c r="F220" s="138"/>
      <c r="G220" s="437">
        <f t="shared" si="169"/>
        <v>500000</v>
      </c>
      <c r="H220" s="336">
        <v>500000</v>
      </c>
      <c r="I220" s="334" t="s">
        <v>946</v>
      </c>
      <c r="J220" s="334" t="s">
        <v>946</v>
      </c>
      <c r="K220" s="334" t="s">
        <v>946</v>
      </c>
      <c r="L220" s="334" t="s">
        <v>946</v>
      </c>
      <c r="M220" s="334" t="s">
        <v>946</v>
      </c>
      <c r="N220" s="334" t="s">
        <v>946</v>
      </c>
      <c r="O220" s="430">
        <f t="shared" si="170"/>
        <v>500000</v>
      </c>
      <c r="P220" s="24">
        <v>500000</v>
      </c>
      <c r="Q220" s="24"/>
      <c r="R220" s="24"/>
      <c r="S220" s="24"/>
      <c r="T220" s="24"/>
      <c r="U220" s="24"/>
      <c r="V220" s="24"/>
      <c r="W220" s="26"/>
      <c r="X220" s="164">
        <f t="shared" si="139"/>
        <v>0</v>
      </c>
      <c r="Y220" s="24">
        <v>0</v>
      </c>
      <c r="Z220" s="64">
        <v>0</v>
      </c>
    </row>
    <row r="221" spans="2:26" x14ac:dyDescent="0.25">
      <c r="B221" s="196" t="s">
        <v>315</v>
      </c>
      <c r="C221" s="204" t="s">
        <v>301</v>
      </c>
      <c r="D221" s="204"/>
      <c r="E221" s="824"/>
      <c r="F221" s="205" t="s">
        <v>359</v>
      </c>
      <c r="G221" s="436">
        <f t="shared" ref="G221:H221" si="171">SUM(G222:G243)</f>
        <v>764000</v>
      </c>
      <c r="H221" s="338">
        <f t="shared" si="171"/>
        <v>764000</v>
      </c>
      <c r="I221" s="461">
        <f t="shared" ref="I221:N221" si="172">SUM(I222:I243)</f>
        <v>0</v>
      </c>
      <c r="J221" s="461">
        <f t="shared" si="172"/>
        <v>0</v>
      </c>
      <c r="K221" s="461">
        <f t="shared" si="172"/>
        <v>0</v>
      </c>
      <c r="L221" s="461">
        <f t="shared" si="172"/>
        <v>0</v>
      </c>
      <c r="M221" s="461">
        <f t="shared" si="172"/>
        <v>0</v>
      </c>
      <c r="N221" s="461">
        <f t="shared" si="172"/>
        <v>0</v>
      </c>
      <c r="O221" s="429">
        <f t="shared" ref="O221:U221" si="173">SUM(O222:O243)</f>
        <v>632000</v>
      </c>
      <c r="P221" s="462">
        <f t="shared" si="173"/>
        <v>632000</v>
      </c>
      <c r="Q221" s="462">
        <f t="shared" si="173"/>
        <v>0</v>
      </c>
      <c r="R221" s="462">
        <f t="shared" si="173"/>
        <v>0</v>
      </c>
      <c r="S221" s="462">
        <f t="shared" si="173"/>
        <v>0</v>
      </c>
      <c r="T221" s="462">
        <f t="shared" si="173"/>
        <v>0</v>
      </c>
      <c r="U221" s="462">
        <f t="shared" si="173"/>
        <v>0</v>
      </c>
      <c r="V221" s="462">
        <f t="shared" ref="V221" si="174">SUM(V222:V243)</f>
        <v>0</v>
      </c>
      <c r="W221" s="464"/>
      <c r="X221" s="166">
        <f t="shared" ref="X221:X256" si="175">O221-G221</f>
        <v>-132000</v>
      </c>
      <c r="Y221" s="462">
        <f>SUM(Y222:Y243)</f>
        <v>665000</v>
      </c>
      <c r="Z221" s="465">
        <f>SUM(Z222:Z243)</f>
        <v>699000</v>
      </c>
    </row>
    <row r="222" spans="2:26" x14ac:dyDescent="0.25">
      <c r="B222" s="200" t="s">
        <v>5</v>
      </c>
      <c r="C222" s="192" t="s">
        <v>337</v>
      </c>
      <c r="D222" s="206" t="s">
        <v>324</v>
      </c>
      <c r="E222" s="824"/>
      <c r="F222" s="138"/>
      <c r="G222" s="437">
        <f t="shared" ref="G222:G245" si="176">SUM(H222:N222)</f>
        <v>125000</v>
      </c>
      <c r="H222" s="336">
        <v>125000</v>
      </c>
      <c r="I222" s="334" t="s">
        <v>946</v>
      </c>
      <c r="J222" s="334" t="s">
        <v>946</v>
      </c>
      <c r="K222" s="334" t="s">
        <v>946</v>
      </c>
      <c r="L222" s="334" t="s">
        <v>946</v>
      </c>
      <c r="M222" s="334" t="s">
        <v>946</v>
      </c>
      <c r="N222" s="334" t="s">
        <v>946</v>
      </c>
      <c r="O222" s="430">
        <f t="shared" ref="O222:O245" si="177">SUM(P222:V222)</f>
        <v>130000</v>
      </c>
      <c r="P222" s="24">
        <v>130000</v>
      </c>
      <c r="Q222" s="24"/>
      <c r="R222" s="24"/>
      <c r="S222" s="24"/>
      <c r="T222" s="24"/>
      <c r="U222" s="24"/>
      <c r="V222" s="24"/>
      <c r="W222" s="26"/>
      <c r="X222" s="164">
        <f t="shared" si="175"/>
        <v>5000</v>
      </c>
      <c r="Y222" s="24">
        <v>135000</v>
      </c>
      <c r="Z222" s="64">
        <v>140000</v>
      </c>
    </row>
    <row r="223" spans="2:26" x14ac:dyDescent="0.25">
      <c r="B223" s="200"/>
      <c r="C223" s="192" t="s">
        <v>338</v>
      </c>
      <c r="D223" s="206" t="s">
        <v>325</v>
      </c>
      <c r="E223" s="824"/>
      <c r="F223" s="138"/>
      <c r="G223" s="437">
        <f t="shared" si="176"/>
        <v>0</v>
      </c>
      <c r="H223" s="336">
        <v>0</v>
      </c>
      <c r="I223" s="334" t="s">
        <v>946</v>
      </c>
      <c r="J223" s="334" t="s">
        <v>946</v>
      </c>
      <c r="K223" s="334" t="s">
        <v>946</v>
      </c>
      <c r="L223" s="334" t="s">
        <v>946</v>
      </c>
      <c r="M223" s="334" t="s">
        <v>946</v>
      </c>
      <c r="N223" s="334" t="s">
        <v>946</v>
      </c>
      <c r="O223" s="430">
        <f t="shared" si="177"/>
        <v>0</v>
      </c>
      <c r="P223" s="24">
        <v>0</v>
      </c>
      <c r="Q223" s="24"/>
      <c r="R223" s="24"/>
      <c r="S223" s="24"/>
      <c r="T223" s="24"/>
      <c r="U223" s="24"/>
      <c r="V223" s="24"/>
      <c r="W223" s="26"/>
      <c r="X223" s="164">
        <f t="shared" si="175"/>
        <v>0</v>
      </c>
      <c r="Y223" s="24">
        <v>0</v>
      </c>
      <c r="Z223" s="64">
        <v>0</v>
      </c>
    </row>
    <row r="224" spans="2:26" x14ac:dyDescent="0.25">
      <c r="B224" s="200"/>
      <c r="C224" s="192" t="s">
        <v>339</v>
      </c>
      <c r="D224" s="206" t="s">
        <v>326</v>
      </c>
      <c r="E224" s="824"/>
      <c r="F224" s="138"/>
      <c r="G224" s="437">
        <f t="shared" si="176"/>
        <v>0</v>
      </c>
      <c r="H224" s="336">
        <v>0</v>
      </c>
      <c r="I224" s="334" t="s">
        <v>946</v>
      </c>
      <c r="J224" s="334" t="s">
        <v>946</v>
      </c>
      <c r="K224" s="334" t="s">
        <v>946</v>
      </c>
      <c r="L224" s="334" t="s">
        <v>946</v>
      </c>
      <c r="M224" s="334" t="s">
        <v>946</v>
      </c>
      <c r="N224" s="334" t="s">
        <v>946</v>
      </c>
      <c r="O224" s="430">
        <f t="shared" si="177"/>
        <v>0</v>
      </c>
      <c r="P224" s="24">
        <v>0</v>
      </c>
      <c r="Q224" s="24"/>
      <c r="R224" s="24"/>
      <c r="S224" s="24"/>
      <c r="T224" s="24"/>
      <c r="U224" s="24"/>
      <c r="V224" s="24"/>
      <c r="W224" s="26"/>
      <c r="X224" s="164">
        <f t="shared" si="175"/>
        <v>0</v>
      </c>
      <c r="Y224" s="24">
        <v>0</v>
      </c>
      <c r="Z224" s="64">
        <v>0</v>
      </c>
    </row>
    <row r="225" spans="2:88" x14ac:dyDescent="0.25">
      <c r="B225" s="200"/>
      <c r="C225" s="192" t="s">
        <v>340</v>
      </c>
      <c r="D225" s="206" t="s">
        <v>327</v>
      </c>
      <c r="E225" s="824"/>
      <c r="F225" s="138"/>
      <c r="G225" s="437">
        <f t="shared" si="176"/>
        <v>9000</v>
      </c>
      <c r="H225" s="336">
        <v>9000</v>
      </c>
      <c r="I225" s="334" t="s">
        <v>946</v>
      </c>
      <c r="J225" s="334" t="s">
        <v>946</v>
      </c>
      <c r="K225" s="334" t="s">
        <v>946</v>
      </c>
      <c r="L225" s="334" t="s">
        <v>946</v>
      </c>
      <c r="M225" s="334" t="s">
        <v>946</v>
      </c>
      <c r="N225" s="334" t="s">
        <v>946</v>
      </c>
      <c r="O225" s="430">
        <f t="shared" si="177"/>
        <v>7000</v>
      </c>
      <c r="P225" s="24">
        <v>7000</v>
      </c>
      <c r="Q225" s="24"/>
      <c r="R225" s="24"/>
      <c r="S225" s="24"/>
      <c r="T225" s="24"/>
      <c r="U225" s="24"/>
      <c r="V225" s="24"/>
      <c r="W225" s="26"/>
      <c r="X225" s="164">
        <f t="shared" si="175"/>
        <v>-2000</v>
      </c>
      <c r="Y225" s="24">
        <v>6000</v>
      </c>
      <c r="Z225" s="64">
        <v>6000</v>
      </c>
    </row>
    <row r="226" spans="2:88" x14ac:dyDescent="0.25">
      <c r="B226" s="200"/>
      <c r="C226" s="192" t="s">
        <v>341</v>
      </c>
      <c r="D226" s="206" t="s">
        <v>328</v>
      </c>
      <c r="E226" s="824"/>
      <c r="F226" s="138"/>
      <c r="G226" s="437">
        <f t="shared" si="176"/>
        <v>0</v>
      </c>
      <c r="H226" s="336">
        <v>0</v>
      </c>
      <c r="I226" s="334" t="s">
        <v>946</v>
      </c>
      <c r="J226" s="334" t="s">
        <v>946</v>
      </c>
      <c r="K226" s="334" t="s">
        <v>946</v>
      </c>
      <c r="L226" s="334" t="s">
        <v>946</v>
      </c>
      <c r="M226" s="334" t="s">
        <v>946</v>
      </c>
      <c r="N226" s="334" t="s">
        <v>946</v>
      </c>
      <c r="O226" s="430">
        <f t="shared" si="177"/>
        <v>0</v>
      </c>
      <c r="P226" s="24">
        <v>0</v>
      </c>
      <c r="Q226" s="24"/>
      <c r="R226" s="24"/>
      <c r="S226" s="24"/>
      <c r="T226" s="24"/>
      <c r="U226" s="24"/>
      <c r="V226" s="24"/>
      <c r="W226" s="26"/>
      <c r="X226" s="164">
        <f t="shared" si="175"/>
        <v>0</v>
      </c>
      <c r="Y226" s="24">
        <v>0</v>
      </c>
      <c r="Z226" s="24">
        <v>0</v>
      </c>
    </row>
    <row r="227" spans="2:88" x14ac:dyDescent="0.25">
      <c r="B227" s="200"/>
      <c r="C227" s="192" t="s">
        <v>342</v>
      </c>
      <c r="D227" s="206" t="s">
        <v>329</v>
      </c>
      <c r="E227" s="824"/>
      <c r="F227" s="138"/>
      <c r="G227" s="437">
        <f t="shared" si="176"/>
        <v>0</v>
      </c>
      <c r="H227" s="336">
        <v>0</v>
      </c>
      <c r="I227" s="334" t="s">
        <v>946</v>
      </c>
      <c r="J227" s="334" t="s">
        <v>946</v>
      </c>
      <c r="K227" s="334" t="s">
        <v>946</v>
      </c>
      <c r="L227" s="334" t="s">
        <v>946</v>
      </c>
      <c r="M227" s="334" t="s">
        <v>946</v>
      </c>
      <c r="N227" s="334" t="s">
        <v>946</v>
      </c>
      <c r="O227" s="430">
        <f t="shared" ref="O227:O240" si="178">SUM(P227:V227)</f>
        <v>0</v>
      </c>
      <c r="P227" s="24">
        <v>0</v>
      </c>
      <c r="Q227" s="24"/>
      <c r="R227" s="24"/>
      <c r="S227" s="24"/>
      <c r="T227" s="24"/>
      <c r="U227" s="24"/>
      <c r="V227" s="24"/>
      <c r="W227" s="26"/>
      <c r="X227" s="164">
        <f t="shared" si="175"/>
        <v>0</v>
      </c>
      <c r="Y227" s="24">
        <v>0</v>
      </c>
      <c r="Z227" s="24">
        <v>0</v>
      </c>
    </row>
    <row r="228" spans="2:88" x14ac:dyDescent="0.25">
      <c r="B228" s="200"/>
      <c r="C228" s="192" t="s">
        <v>343</v>
      </c>
      <c r="D228" s="206" t="s">
        <v>330</v>
      </c>
      <c r="E228" s="824"/>
      <c r="F228" s="138"/>
      <c r="G228" s="437">
        <f t="shared" si="176"/>
        <v>0</v>
      </c>
      <c r="H228" s="336">
        <v>0</v>
      </c>
      <c r="I228" s="334" t="s">
        <v>946</v>
      </c>
      <c r="J228" s="334" t="s">
        <v>946</v>
      </c>
      <c r="K228" s="334" t="s">
        <v>946</v>
      </c>
      <c r="L228" s="334" t="s">
        <v>946</v>
      </c>
      <c r="M228" s="334" t="s">
        <v>946</v>
      </c>
      <c r="N228" s="334" t="s">
        <v>946</v>
      </c>
      <c r="O228" s="430">
        <f t="shared" si="178"/>
        <v>0</v>
      </c>
      <c r="P228" s="24">
        <v>0</v>
      </c>
      <c r="Q228" s="24"/>
      <c r="R228" s="24"/>
      <c r="S228" s="24"/>
      <c r="T228" s="24"/>
      <c r="U228" s="24"/>
      <c r="V228" s="24"/>
      <c r="W228" s="26"/>
      <c r="X228" s="164">
        <f t="shared" si="175"/>
        <v>0</v>
      </c>
      <c r="Y228" s="24">
        <v>0</v>
      </c>
      <c r="Z228" s="24">
        <v>0</v>
      </c>
    </row>
    <row r="229" spans="2:88" ht="26.25" x14ac:dyDescent="0.25">
      <c r="B229" s="200"/>
      <c r="C229" s="192" t="s">
        <v>344</v>
      </c>
      <c r="D229" s="206" t="s">
        <v>331</v>
      </c>
      <c r="E229" s="824"/>
      <c r="F229" s="138"/>
      <c r="G229" s="437">
        <f t="shared" si="176"/>
        <v>0</v>
      </c>
      <c r="H229" s="336">
        <v>0</v>
      </c>
      <c r="I229" s="334" t="s">
        <v>946</v>
      </c>
      <c r="J229" s="334" t="s">
        <v>946</v>
      </c>
      <c r="K229" s="334" t="s">
        <v>946</v>
      </c>
      <c r="L229" s="334" t="s">
        <v>946</v>
      </c>
      <c r="M229" s="334" t="s">
        <v>946</v>
      </c>
      <c r="N229" s="334" t="s">
        <v>946</v>
      </c>
      <c r="O229" s="430">
        <f t="shared" si="178"/>
        <v>0</v>
      </c>
      <c r="P229" s="24">
        <v>0</v>
      </c>
      <c r="Q229" s="24"/>
      <c r="R229" s="24"/>
      <c r="S229" s="24"/>
      <c r="T229" s="24"/>
      <c r="U229" s="24"/>
      <c r="V229" s="24"/>
      <c r="W229" s="26"/>
      <c r="X229" s="164">
        <f t="shared" si="175"/>
        <v>0</v>
      </c>
      <c r="Y229" s="24">
        <v>0</v>
      </c>
      <c r="Z229" s="24">
        <v>0</v>
      </c>
    </row>
    <row r="230" spans="2:88" ht="26.25" x14ac:dyDescent="0.25">
      <c r="B230" s="200"/>
      <c r="C230" s="192" t="s">
        <v>345</v>
      </c>
      <c r="D230" s="206" t="s">
        <v>332</v>
      </c>
      <c r="E230" s="824"/>
      <c r="F230" s="138"/>
      <c r="G230" s="437">
        <f t="shared" si="176"/>
        <v>0</v>
      </c>
      <c r="H230" s="336">
        <v>0</v>
      </c>
      <c r="I230" s="334" t="s">
        <v>946</v>
      </c>
      <c r="J230" s="334" t="s">
        <v>946</v>
      </c>
      <c r="K230" s="334" t="s">
        <v>946</v>
      </c>
      <c r="L230" s="334" t="s">
        <v>946</v>
      </c>
      <c r="M230" s="334" t="s">
        <v>946</v>
      </c>
      <c r="N230" s="334" t="s">
        <v>946</v>
      </c>
      <c r="O230" s="430">
        <f t="shared" si="178"/>
        <v>0</v>
      </c>
      <c r="P230" s="24">
        <v>0</v>
      </c>
      <c r="Q230" s="24"/>
      <c r="R230" s="24"/>
      <c r="S230" s="24"/>
      <c r="T230" s="24"/>
      <c r="U230" s="24"/>
      <c r="V230" s="24"/>
      <c r="W230" s="26"/>
      <c r="X230" s="164">
        <f t="shared" si="175"/>
        <v>0</v>
      </c>
      <c r="Y230" s="24">
        <v>0</v>
      </c>
      <c r="Z230" s="24">
        <v>0</v>
      </c>
    </row>
    <row r="231" spans="2:88" x14ac:dyDescent="0.25">
      <c r="B231" s="200"/>
      <c r="C231" s="192" t="s">
        <v>346</v>
      </c>
      <c r="D231" s="206" t="s">
        <v>333</v>
      </c>
      <c r="E231" s="824"/>
      <c r="F231" s="138"/>
      <c r="G231" s="437">
        <f t="shared" si="176"/>
        <v>0</v>
      </c>
      <c r="H231" s="336">
        <v>0</v>
      </c>
      <c r="I231" s="334" t="s">
        <v>946</v>
      </c>
      <c r="J231" s="334" t="s">
        <v>946</v>
      </c>
      <c r="K231" s="334" t="s">
        <v>946</v>
      </c>
      <c r="L231" s="334" t="s">
        <v>946</v>
      </c>
      <c r="M231" s="334" t="s">
        <v>946</v>
      </c>
      <c r="N231" s="334" t="s">
        <v>946</v>
      </c>
      <c r="O231" s="430">
        <f t="shared" si="178"/>
        <v>0</v>
      </c>
      <c r="P231" s="24">
        <v>0</v>
      </c>
      <c r="Q231" s="24"/>
      <c r="R231" s="24"/>
      <c r="S231" s="24"/>
      <c r="T231" s="24"/>
      <c r="U231" s="24"/>
      <c r="V231" s="24"/>
      <c r="W231" s="26"/>
      <c r="X231" s="164">
        <f t="shared" si="175"/>
        <v>0</v>
      </c>
      <c r="Y231" s="24">
        <v>0</v>
      </c>
      <c r="Z231" s="24">
        <v>0</v>
      </c>
    </row>
    <row r="232" spans="2:88" x14ac:dyDescent="0.25">
      <c r="B232" s="200"/>
      <c r="C232" s="192" t="s">
        <v>347</v>
      </c>
      <c r="D232" s="206" t="s">
        <v>334</v>
      </c>
      <c r="E232" s="824"/>
      <c r="F232" s="138"/>
      <c r="G232" s="437">
        <f t="shared" si="176"/>
        <v>0</v>
      </c>
      <c r="H232" s="336">
        <v>0</v>
      </c>
      <c r="I232" s="334" t="s">
        <v>946</v>
      </c>
      <c r="J232" s="334" t="s">
        <v>946</v>
      </c>
      <c r="K232" s="334" t="s">
        <v>946</v>
      </c>
      <c r="L232" s="334" t="s">
        <v>946</v>
      </c>
      <c r="M232" s="334" t="s">
        <v>946</v>
      </c>
      <c r="N232" s="334" t="s">
        <v>946</v>
      </c>
      <c r="O232" s="430">
        <f t="shared" si="178"/>
        <v>0</v>
      </c>
      <c r="P232" s="24">
        <v>0</v>
      </c>
      <c r="Q232" s="24"/>
      <c r="R232" s="24"/>
      <c r="S232" s="24"/>
      <c r="T232" s="24"/>
      <c r="U232" s="24"/>
      <c r="V232" s="24"/>
      <c r="W232" s="26"/>
      <c r="X232" s="164">
        <f t="shared" si="175"/>
        <v>0</v>
      </c>
      <c r="Y232" s="24">
        <v>0</v>
      </c>
      <c r="Z232" s="24">
        <v>0</v>
      </c>
    </row>
    <row r="233" spans="2:88" s="401" customFormat="1" x14ac:dyDescent="0.25">
      <c r="B233" s="200"/>
      <c r="C233" s="421" t="s">
        <v>407</v>
      </c>
      <c r="D233" s="206" t="s">
        <v>405</v>
      </c>
      <c r="E233" s="824"/>
      <c r="F233" s="138"/>
      <c r="G233" s="437">
        <f t="shared" ref="G233:G236" si="179">SUM(H233:N233)</f>
        <v>0</v>
      </c>
      <c r="H233" s="336">
        <v>0</v>
      </c>
      <c r="I233" s="334" t="s">
        <v>946</v>
      </c>
      <c r="J233" s="334" t="s">
        <v>946</v>
      </c>
      <c r="K233" s="334" t="s">
        <v>946</v>
      </c>
      <c r="L233" s="334" t="s">
        <v>946</v>
      </c>
      <c r="M233" s="334" t="s">
        <v>946</v>
      </c>
      <c r="N233" s="334" t="s">
        <v>946</v>
      </c>
      <c r="O233" s="430">
        <f t="shared" ref="O233:O236" si="180">SUM(P233:V233)</f>
        <v>0</v>
      </c>
      <c r="P233" s="24">
        <v>0</v>
      </c>
      <c r="Q233" s="24"/>
      <c r="R233" s="24"/>
      <c r="S233" s="24"/>
      <c r="T233" s="24"/>
      <c r="U233" s="24"/>
      <c r="V233" s="24"/>
      <c r="W233" s="26"/>
      <c r="X233" s="164">
        <f t="shared" si="175"/>
        <v>0</v>
      </c>
      <c r="Y233" s="24">
        <v>0</v>
      </c>
      <c r="Z233" s="24">
        <v>0</v>
      </c>
      <c r="AA233" s="400"/>
      <c r="AB233" s="400"/>
      <c r="AC233" s="400"/>
      <c r="AD233" s="400"/>
      <c r="AE233" s="400"/>
      <c r="AF233" s="400"/>
      <c r="AG233" s="400"/>
      <c r="AH233" s="400"/>
      <c r="AI233" s="400"/>
      <c r="AJ233" s="400"/>
      <c r="AK233" s="400"/>
      <c r="AL233" s="400"/>
      <c r="AM233" s="400"/>
      <c r="AN233" s="400"/>
      <c r="AO233" s="400"/>
      <c r="AP233" s="400"/>
      <c r="AQ233" s="400"/>
      <c r="AR233" s="400"/>
      <c r="AS233" s="400"/>
      <c r="AT233" s="400"/>
      <c r="AU233" s="400"/>
      <c r="AV233" s="400"/>
      <c r="AW233" s="400"/>
      <c r="AX233" s="400"/>
      <c r="AY233" s="400"/>
      <c r="AZ233" s="400"/>
      <c r="BA233" s="400"/>
      <c r="BB233" s="400"/>
      <c r="BC233" s="400"/>
      <c r="BD233" s="400"/>
      <c r="BE233" s="400"/>
      <c r="BF233" s="400"/>
      <c r="BG233" s="400"/>
      <c r="BH233" s="400"/>
      <c r="BI233" s="400"/>
      <c r="BJ233" s="400"/>
      <c r="BK233" s="400"/>
      <c r="BL233" s="400"/>
      <c r="BM233" s="400"/>
      <c r="BN233" s="400"/>
      <c r="BO233" s="400"/>
      <c r="BP233" s="400"/>
      <c r="BQ233" s="400"/>
      <c r="BR233" s="400"/>
      <c r="BS233" s="400"/>
      <c r="BT233" s="400"/>
      <c r="BU233" s="400"/>
      <c r="BV233" s="400"/>
      <c r="BW233" s="400"/>
      <c r="BX233" s="400"/>
      <c r="BY233" s="400"/>
      <c r="BZ233" s="400"/>
      <c r="CA233" s="400"/>
      <c r="CB233" s="400"/>
      <c r="CC233" s="400"/>
      <c r="CD233" s="400"/>
      <c r="CE233" s="400"/>
      <c r="CF233" s="400"/>
      <c r="CG233" s="400"/>
      <c r="CH233" s="400"/>
      <c r="CI233" s="400"/>
      <c r="CJ233" s="400"/>
    </row>
    <row r="234" spans="2:88" s="401" customFormat="1" x14ac:dyDescent="0.25">
      <c r="B234" s="200"/>
      <c r="C234" s="421" t="s">
        <v>408</v>
      </c>
      <c r="D234" s="206" t="s">
        <v>406</v>
      </c>
      <c r="E234" s="824"/>
      <c r="F234" s="138"/>
      <c r="G234" s="437">
        <f t="shared" si="179"/>
        <v>0</v>
      </c>
      <c r="H234" s="336">
        <v>0</v>
      </c>
      <c r="I234" s="334" t="s">
        <v>946</v>
      </c>
      <c r="J234" s="334" t="s">
        <v>946</v>
      </c>
      <c r="K234" s="334" t="s">
        <v>946</v>
      </c>
      <c r="L234" s="334" t="s">
        <v>946</v>
      </c>
      <c r="M234" s="334" t="s">
        <v>946</v>
      </c>
      <c r="N234" s="334" t="s">
        <v>946</v>
      </c>
      <c r="O234" s="430">
        <f t="shared" si="180"/>
        <v>0</v>
      </c>
      <c r="P234" s="24">
        <v>0</v>
      </c>
      <c r="Q234" s="24"/>
      <c r="R234" s="24"/>
      <c r="S234" s="24"/>
      <c r="T234" s="24"/>
      <c r="U234" s="24"/>
      <c r="V234" s="24"/>
      <c r="W234" s="26"/>
      <c r="X234" s="164">
        <f t="shared" si="175"/>
        <v>0</v>
      </c>
      <c r="Y234" s="24">
        <v>0</v>
      </c>
      <c r="Z234" s="24">
        <v>0</v>
      </c>
      <c r="AA234" s="400"/>
      <c r="AB234" s="400"/>
      <c r="AC234" s="400"/>
      <c r="AD234" s="400"/>
      <c r="AE234" s="400"/>
      <c r="AF234" s="400"/>
      <c r="AG234" s="400"/>
      <c r="AH234" s="400"/>
      <c r="AI234" s="400"/>
      <c r="AJ234" s="400"/>
      <c r="AK234" s="400"/>
      <c r="AL234" s="400"/>
      <c r="AM234" s="400"/>
      <c r="AN234" s="400"/>
      <c r="AO234" s="400"/>
      <c r="AP234" s="400"/>
      <c r="AQ234" s="400"/>
      <c r="AR234" s="400"/>
      <c r="AS234" s="400"/>
      <c r="AT234" s="400"/>
      <c r="AU234" s="400"/>
      <c r="AV234" s="400"/>
      <c r="AW234" s="400"/>
      <c r="AX234" s="400"/>
      <c r="AY234" s="400"/>
      <c r="AZ234" s="400"/>
      <c r="BA234" s="400"/>
      <c r="BB234" s="400"/>
      <c r="BC234" s="400"/>
      <c r="BD234" s="400"/>
      <c r="BE234" s="400"/>
      <c r="BF234" s="400"/>
      <c r="BG234" s="400"/>
      <c r="BH234" s="400"/>
      <c r="BI234" s="400"/>
      <c r="BJ234" s="400"/>
      <c r="BK234" s="400"/>
      <c r="BL234" s="400"/>
      <c r="BM234" s="400"/>
      <c r="BN234" s="400"/>
      <c r="BO234" s="400"/>
      <c r="BP234" s="400"/>
      <c r="BQ234" s="400"/>
      <c r="BR234" s="400"/>
      <c r="BS234" s="400"/>
      <c r="BT234" s="400"/>
      <c r="BU234" s="400"/>
      <c r="BV234" s="400"/>
      <c r="BW234" s="400"/>
      <c r="BX234" s="400"/>
      <c r="BY234" s="400"/>
      <c r="BZ234" s="400"/>
      <c r="CA234" s="400"/>
      <c r="CB234" s="400"/>
      <c r="CC234" s="400"/>
      <c r="CD234" s="400"/>
      <c r="CE234" s="400"/>
      <c r="CF234" s="400"/>
      <c r="CG234" s="400"/>
      <c r="CH234" s="400"/>
      <c r="CI234" s="400"/>
      <c r="CJ234" s="400"/>
    </row>
    <row r="235" spans="2:88" s="401" customFormat="1" x14ac:dyDescent="0.25">
      <c r="B235" s="200"/>
      <c r="C235" s="192" t="s">
        <v>902</v>
      </c>
      <c r="D235" s="693" t="s">
        <v>903</v>
      </c>
      <c r="E235" s="824"/>
      <c r="F235" s="669"/>
      <c r="G235" s="437">
        <f t="shared" ref="G235" si="181">SUM(H235:N235)</f>
        <v>0</v>
      </c>
      <c r="H235" s="336">
        <v>0</v>
      </c>
      <c r="I235" s="334" t="s">
        <v>946</v>
      </c>
      <c r="J235" s="334" t="s">
        <v>946</v>
      </c>
      <c r="K235" s="334" t="s">
        <v>946</v>
      </c>
      <c r="L235" s="334" t="s">
        <v>946</v>
      </c>
      <c r="M235" s="334" t="s">
        <v>946</v>
      </c>
      <c r="N235" s="334" t="s">
        <v>946</v>
      </c>
      <c r="O235" s="430">
        <f t="shared" ref="O235" si="182">SUM(P235:V235)</f>
        <v>0</v>
      </c>
      <c r="P235" s="24">
        <v>0</v>
      </c>
      <c r="Q235" s="24"/>
      <c r="R235" s="24"/>
      <c r="S235" s="24"/>
      <c r="T235" s="24"/>
      <c r="U235" s="24"/>
      <c r="V235" s="24"/>
      <c r="W235" s="26"/>
      <c r="X235" s="164">
        <f t="shared" si="175"/>
        <v>0</v>
      </c>
      <c r="Y235" s="24">
        <v>0</v>
      </c>
      <c r="Z235" s="24">
        <v>0</v>
      </c>
      <c r="AA235" s="400"/>
      <c r="AB235" s="400"/>
      <c r="AC235" s="400"/>
      <c r="AD235" s="400"/>
      <c r="AE235" s="400"/>
      <c r="AF235" s="400"/>
      <c r="AG235" s="400"/>
      <c r="AH235" s="400"/>
      <c r="AI235" s="400"/>
      <c r="AJ235" s="400"/>
      <c r="AK235" s="400"/>
      <c r="AL235" s="400"/>
      <c r="AM235" s="400"/>
      <c r="AN235" s="400"/>
      <c r="AO235" s="400"/>
      <c r="AP235" s="400"/>
      <c r="AQ235" s="400"/>
      <c r="AR235" s="400"/>
      <c r="AS235" s="400"/>
      <c r="AT235" s="400"/>
      <c r="AU235" s="400"/>
      <c r="AV235" s="400"/>
      <c r="AW235" s="400"/>
      <c r="AX235" s="400"/>
      <c r="AY235" s="400"/>
      <c r="AZ235" s="400"/>
      <c r="BA235" s="400"/>
      <c r="BB235" s="400"/>
      <c r="BC235" s="400"/>
      <c r="BD235" s="400"/>
      <c r="BE235" s="400"/>
      <c r="BF235" s="400"/>
      <c r="BG235" s="400"/>
      <c r="BH235" s="400"/>
      <c r="BI235" s="400"/>
      <c r="BJ235" s="400"/>
      <c r="BK235" s="400"/>
      <c r="BL235" s="400"/>
      <c r="BM235" s="400"/>
      <c r="BN235" s="400"/>
      <c r="BO235" s="400"/>
      <c r="BP235" s="400"/>
      <c r="BQ235" s="400"/>
      <c r="BR235" s="400"/>
      <c r="BS235" s="400"/>
      <c r="BT235" s="400"/>
      <c r="BU235" s="400"/>
      <c r="BV235" s="400"/>
      <c r="BW235" s="400"/>
      <c r="BX235" s="400"/>
      <c r="BY235" s="400"/>
      <c r="BZ235" s="400"/>
      <c r="CA235" s="400"/>
      <c r="CB235" s="400"/>
      <c r="CC235" s="400"/>
      <c r="CD235" s="400"/>
      <c r="CE235" s="400"/>
      <c r="CF235" s="400"/>
      <c r="CG235" s="400"/>
      <c r="CH235" s="400"/>
      <c r="CI235" s="400"/>
      <c r="CJ235" s="400"/>
    </row>
    <row r="236" spans="2:88" s="401" customFormat="1" x14ac:dyDescent="0.25">
      <c r="B236" s="200"/>
      <c r="C236" s="670" t="s">
        <v>859</v>
      </c>
      <c r="D236" s="671" t="s">
        <v>860</v>
      </c>
      <c r="E236" s="824"/>
      <c r="F236" s="138"/>
      <c r="G236" s="437">
        <f t="shared" si="179"/>
        <v>0</v>
      </c>
      <c r="H236" s="336">
        <v>0</v>
      </c>
      <c r="I236" s="334" t="s">
        <v>946</v>
      </c>
      <c r="J236" s="334" t="s">
        <v>946</v>
      </c>
      <c r="K236" s="334" t="s">
        <v>946</v>
      </c>
      <c r="L236" s="334" t="s">
        <v>946</v>
      </c>
      <c r="M236" s="334" t="s">
        <v>946</v>
      </c>
      <c r="N236" s="334" t="s">
        <v>946</v>
      </c>
      <c r="O236" s="430">
        <f t="shared" si="180"/>
        <v>0</v>
      </c>
      <c r="P236" s="24">
        <v>0</v>
      </c>
      <c r="Q236" s="24"/>
      <c r="R236" s="24"/>
      <c r="S236" s="24"/>
      <c r="T236" s="24"/>
      <c r="U236" s="24"/>
      <c r="V236" s="24"/>
      <c r="W236" s="26"/>
      <c r="X236" s="164">
        <f t="shared" si="175"/>
        <v>0</v>
      </c>
      <c r="Y236" s="24">
        <v>0</v>
      </c>
      <c r="Z236" s="24">
        <v>0</v>
      </c>
      <c r="AA236" s="400"/>
      <c r="AB236" s="400"/>
      <c r="AC236" s="400"/>
      <c r="AD236" s="400"/>
      <c r="AE236" s="400"/>
      <c r="AF236" s="400"/>
      <c r="AG236" s="400"/>
      <c r="AH236" s="400"/>
      <c r="AI236" s="400"/>
      <c r="AJ236" s="400"/>
      <c r="AK236" s="400"/>
      <c r="AL236" s="400"/>
      <c r="AM236" s="400"/>
      <c r="AN236" s="400"/>
      <c r="AO236" s="400"/>
      <c r="AP236" s="400"/>
      <c r="AQ236" s="400"/>
      <c r="AR236" s="400"/>
      <c r="AS236" s="400"/>
      <c r="AT236" s="400"/>
      <c r="AU236" s="400"/>
      <c r="AV236" s="400"/>
      <c r="AW236" s="400"/>
      <c r="AX236" s="400"/>
      <c r="AY236" s="400"/>
      <c r="AZ236" s="400"/>
      <c r="BA236" s="400"/>
      <c r="BB236" s="400"/>
      <c r="BC236" s="400"/>
      <c r="BD236" s="400"/>
      <c r="BE236" s="400"/>
      <c r="BF236" s="400"/>
      <c r="BG236" s="400"/>
      <c r="BH236" s="400"/>
      <c r="BI236" s="400"/>
      <c r="BJ236" s="400"/>
      <c r="BK236" s="400"/>
      <c r="BL236" s="400"/>
      <c r="BM236" s="400"/>
      <c r="BN236" s="400"/>
      <c r="BO236" s="400"/>
      <c r="BP236" s="400"/>
      <c r="BQ236" s="400"/>
      <c r="BR236" s="400"/>
      <c r="BS236" s="400"/>
      <c r="BT236" s="400"/>
      <c r="BU236" s="400"/>
      <c r="BV236" s="400"/>
      <c r="BW236" s="400"/>
      <c r="BX236" s="400"/>
      <c r="BY236" s="400"/>
      <c r="BZ236" s="400"/>
      <c r="CA236" s="400"/>
      <c r="CB236" s="400"/>
      <c r="CC236" s="400"/>
      <c r="CD236" s="400"/>
      <c r="CE236" s="400"/>
      <c r="CF236" s="400"/>
      <c r="CG236" s="400"/>
      <c r="CH236" s="400"/>
      <c r="CI236" s="400"/>
      <c r="CJ236" s="400"/>
    </row>
    <row r="237" spans="2:88" s="401" customFormat="1" x14ac:dyDescent="0.25">
      <c r="B237" s="200"/>
      <c r="C237" s="670" t="s">
        <v>861</v>
      </c>
      <c r="D237" s="671" t="s">
        <v>862</v>
      </c>
      <c r="E237" s="824"/>
      <c r="F237" s="138"/>
      <c r="G237" s="437">
        <f t="shared" ref="G237:G238" si="183">SUM(H237:N237)</f>
        <v>150000</v>
      </c>
      <c r="H237" s="336">
        <v>150000</v>
      </c>
      <c r="I237" s="334" t="s">
        <v>946</v>
      </c>
      <c r="J237" s="334" t="s">
        <v>946</v>
      </c>
      <c r="K237" s="334" t="s">
        <v>946</v>
      </c>
      <c r="L237" s="334" t="s">
        <v>946</v>
      </c>
      <c r="M237" s="334" t="s">
        <v>946</v>
      </c>
      <c r="N237" s="334" t="s">
        <v>946</v>
      </c>
      <c r="O237" s="430">
        <f t="shared" ref="O237:O238" si="184">SUM(P237:V237)</f>
        <v>135000</v>
      </c>
      <c r="P237" s="24">
        <v>135000</v>
      </c>
      <c r="Q237" s="24"/>
      <c r="R237" s="24"/>
      <c r="S237" s="24"/>
      <c r="T237" s="24"/>
      <c r="U237" s="24"/>
      <c r="V237" s="24"/>
      <c r="W237" s="26"/>
      <c r="X237" s="164">
        <f t="shared" si="175"/>
        <v>-15000</v>
      </c>
      <c r="Y237" s="24">
        <v>140000</v>
      </c>
      <c r="Z237" s="64">
        <v>145000</v>
      </c>
      <c r="AA237" s="400"/>
      <c r="AB237" s="400"/>
      <c r="AC237" s="400"/>
      <c r="AD237" s="400"/>
      <c r="AE237" s="400"/>
      <c r="AF237" s="400"/>
      <c r="AG237" s="400"/>
      <c r="AH237" s="400"/>
      <c r="AI237" s="400"/>
      <c r="AJ237" s="400"/>
      <c r="AK237" s="400"/>
      <c r="AL237" s="400"/>
      <c r="AM237" s="400"/>
      <c r="AN237" s="400"/>
      <c r="AO237" s="400"/>
      <c r="AP237" s="400"/>
      <c r="AQ237" s="400"/>
      <c r="AR237" s="400"/>
      <c r="AS237" s="400"/>
      <c r="AT237" s="400"/>
      <c r="AU237" s="400"/>
      <c r="AV237" s="400"/>
      <c r="AW237" s="400"/>
      <c r="AX237" s="400"/>
      <c r="AY237" s="400"/>
      <c r="AZ237" s="400"/>
      <c r="BA237" s="400"/>
      <c r="BB237" s="400"/>
      <c r="BC237" s="400"/>
      <c r="BD237" s="400"/>
      <c r="BE237" s="400"/>
      <c r="BF237" s="400"/>
      <c r="BG237" s="400"/>
      <c r="BH237" s="400"/>
      <c r="BI237" s="400"/>
      <c r="BJ237" s="400"/>
      <c r="BK237" s="400"/>
      <c r="BL237" s="400"/>
      <c r="BM237" s="400"/>
      <c r="BN237" s="400"/>
      <c r="BO237" s="400"/>
      <c r="BP237" s="400"/>
      <c r="BQ237" s="400"/>
      <c r="BR237" s="400"/>
      <c r="BS237" s="400"/>
      <c r="BT237" s="400"/>
      <c r="BU237" s="400"/>
      <c r="BV237" s="400"/>
      <c r="BW237" s="400"/>
      <c r="BX237" s="400"/>
      <c r="BY237" s="400"/>
      <c r="BZ237" s="400"/>
      <c r="CA237" s="400"/>
      <c r="CB237" s="400"/>
      <c r="CC237" s="400"/>
      <c r="CD237" s="400"/>
      <c r="CE237" s="400"/>
      <c r="CF237" s="400"/>
      <c r="CG237" s="400"/>
      <c r="CH237" s="400"/>
      <c r="CI237" s="400"/>
      <c r="CJ237" s="400"/>
    </row>
    <row r="238" spans="2:88" s="401" customFormat="1" x14ac:dyDescent="0.25">
      <c r="B238" s="200"/>
      <c r="C238" s="421" t="s">
        <v>895</v>
      </c>
      <c r="D238" s="671" t="s">
        <v>942</v>
      </c>
      <c r="E238" s="824"/>
      <c r="F238" s="138"/>
      <c r="G238" s="437">
        <f t="shared" si="183"/>
        <v>480000</v>
      </c>
      <c r="H238" s="336">
        <v>480000</v>
      </c>
      <c r="I238" s="334" t="s">
        <v>946</v>
      </c>
      <c r="J238" s="334" t="s">
        <v>946</v>
      </c>
      <c r="K238" s="334" t="s">
        <v>946</v>
      </c>
      <c r="L238" s="334" t="s">
        <v>946</v>
      </c>
      <c r="M238" s="334" t="s">
        <v>946</v>
      </c>
      <c r="N238" s="334" t="s">
        <v>946</v>
      </c>
      <c r="O238" s="430">
        <f t="shared" si="184"/>
        <v>360000</v>
      </c>
      <c r="P238" s="24">
        <v>360000</v>
      </c>
      <c r="Q238" s="24"/>
      <c r="R238" s="24"/>
      <c r="S238" s="24"/>
      <c r="T238" s="24"/>
      <c r="U238" s="24"/>
      <c r="V238" s="24"/>
      <c r="W238" s="26"/>
      <c r="X238" s="164">
        <f t="shared" si="175"/>
        <v>-120000</v>
      </c>
      <c r="Y238" s="24">
        <v>384000</v>
      </c>
      <c r="Z238" s="64">
        <v>408000</v>
      </c>
      <c r="AA238" s="400"/>
      <c r="AB238" s="400"/>
      <c r="AC238" s="400"/>
      <c r="AD238" s="400"/>
      <c r="AE238" s="400"/>
      <c r="AF238" s="400"/>
      <c r="AG238" s="400"/>
      <c r="AH238" s="400"/>
      <c r="AI238" s="400"/>
      <c r="AJ238" s="400"/>
      <c r="AK238" s="400"/>
      <c r="AL238" s="400"/>
      <c r="AM238" s="400"/>
      <c r="AN238" s="400"/>
      <c r="AO238" s="400"/>
      <c r="AP238" s="400"/>
      <c r="AQ238" s="400"/>
      <c r="AR238" s="400"/>
      <c r="AS238" s="400"/>
      <c r="AT238" s="400"/>
      <c r="AU238" s="400"/>
      <c r="AV238" s="400"/>
      <c r="AW238" s="400"/>
      <c r="AX238" s="400"/>
      <c r="AY238" s="400"/>
      <c r="AZ238" s="400"/>
      <c r="BA238" s="400"/>
      <c r="BB238" s="400"/>
      <c r="BC238" s="400"/>
      <c r="BD238" s="400"/>
      <c r="BE238" s="400"/>
      <c r="BF238" s="400"/>
      <c r="BG238" s="400"/>
      <c r="BH238" s="400"/>
      <c r="BI238" s="400"/>
      <c r="BJ238" s="400"/>
      <c r="BK238" s="400"/>
      <c r="BL238" s="400"/>
      <c r="BM238" s="400"/>
      <c r="BN238" s="400"/>
      <c r="BO238" s="400"/>
      <c r="BP238" s="400"/>
      <c r="BQ238" s="400"/>
      <c r="BR238" s="400"/>
      <c r="BS238" s="400"/>
      <c r="BT238" s="400"/>
      <c r="BU238" s="400"/>
      <c r="BV238" s="400"/>
      <c r="BW238" s="400"/>
      <c r="BX238" s="400"/>
      <c r="BY238" s="400"/>
      <c r="BZ238" s="400"/>
      <c r="CA238" s="400"/>
      <c r="CB238" s="400"/>
      <c r="CC238" s="400"/>
      <c r="CD238" s="400"/>
      <c r="CE238" s="400"/>
      <c r="CF238" s="400"/>
      <c r="CG238" s="400"/>
      <c r="CH238" s="400"/>
      <c r="CI238" s="400"/>
      <c r="CJ238" s="400"/>
    </row>
    <row r="239" spans="2:88" s="401" customFormat="1" x14ac:dyDescent="0.25">
      <c r="B239" s="200"/>
      <c r="C239" s="672" t="s">
        <v>897</v>
      </c>
      <c r="D239" s="671" t="s">
        <v>898</v>
      </c>
      <c r="E239" s="824"/>
      <c r="F239" s="138"/>
      <c r="G239" s="437">
        <f t="shared" ref="G239" si="185">SUM(H239:N239)</f>
        <v>0</v>
      </c>
      <c r="H239" s="336">
        <v>0</v>
      </c>
      <c r="I239" s="334">
        <v>0</v>
      </c>
      <c r="J239" s="334">
        <v>0</v>
      </c>
      <c r="K239" s="334">
        <v>0</v>
      </c>
      <c r="L239" s="334">
        <v>0</v>
      </c>
      <c r="M239" s="334">
        <v>0</v>
      </c>
      <c r="N239" s="334">
        <v>0</v>
      </c>
      <c r="O239" s="430">
        <f t="shared" ref="O239" si="186">SUM(P239:V239)</f>
        <v>0</v>
      </c>
      <c r="P239" s="24">
        <v>0</v>
      </c>
      <c r="Q239" s="24"/>
      <c r="R239" s="24"/>
      <c r="S239" s="24"/>
      <c r="T239" s="24"/>
      <c r="U239" s="24"/>
      <c r="V239" s="24"/>
      <c r="W239" s="26"/>
      <c r="X239" s="164">
        <f t="shared" si="175"/>
        <v>0</v>
      </c>
      <c r="Y239" s="24">
        <v>0</v>
      </c>
      <c r="Z239" s="64">
        <v>0</v>
      </c>
      <c r="AA239" s="400"/>
      <c r="AB239" s="400"/>
      <c r="AC239" s="400"/>
      <c r="AD239" s="400"/>
      <c r="AE239" s="400"/>
      <c r="AF239" s="400"/>
      <c r="AG239" s="400"/>
      <c r="AH239" s="400"/>
      <c r="AI239" s="400"/>
      <c r="AJ239" s="400"/>
      <c r="AK239" s="400"/>
      <c r="AL239" s="400"/>
      <c r="AM239" s="400"/>
      <c r="AN239" s="400"/>
      <c r="AO239" s="400"/>
      <c r="AP239" s="400"/>
      <c r="AQ239" s="400"/>
      <c r="AR239" s="400"/>
      <c r="AS239" s="400"/>
      <c r="AT239" s="400"/>
      <c r="AU239" s="400"/>
      <c r="AV239" s="400"/>
      <c r="AW239" s="400"/>
      <c r="AX239" s="400"/>
      <c r="AY239" s="400"/>
      <c r="AZ239" s="400"/>
      <c r="BA239" s="400"/>
      <c r="BB239" s="400"/>
      <c r="BC239" s="400"/>
      <c r="BD239" s="400"/>
      <c r="BE239" s="400"/>
      <c r="BF239" s="400"/>
      <c r="BG239" s="400"/>
      <c r="BH239" s="400"/>
      <c r="BI239" s="400"/>
      <c r="BJ239" s="400"/>
      <c r="BK239" s="400"/>
      <c r="BL239" s="400"/>
      <c r="BM239" s="400"/>
      <c r="BN239" s="400"/>
      <c r="BO239" s="400"/>
      <c r="BP239" s="400"/>
      <c r="BQ239" s="400"/>
      <c r="BR239" s="400"/>
      <c r="BS239" s="400"/>
      <c r="BT239" s="400"/>
      <c r="BU239" s="400"/>
      <c r="BV239" s="400"/>
      <c r="BW239" s="400"/>
      <c r="BX239" s="400"/>
      <c r="BY239" s="400"/>
      <c r="BZ239" s="400"/>
      <c r="CA239" s="400"/>
      <c r="CB239" s="400"/>
      <c r="CC239" s="400"/>
      <c r="CD239" s="400"/>
      <c r="CE239" s="400"/>
      <c r="CF239" s="400"/>
      <c r="CG239" s="400"/>
      <c r="CH239" s="400"/>
      <c r="CI239" s="400"/>
      <c r="CJ239" s="400"/>
    </row>
    <row r="240" spans="2:88" x14ac:dyDescent="0.25">
      <c r="B240" s="200"/>
      <c r="C240" s="208" t="s">
        <v>348</v>
      </c>
      <c r="D240" s="206" t="s">
        <v>335</v>
      </c>
      <c r="E240" s="824"/>
      <c r="F240" s="138"/>
      <c r="G240" s="437">
        <f t="shared" si="176"/>
        <v>0</v>
      </c>
      <c r="H240" s="336">
        <v>0</v>
      </c>
      <c r="I240" s="334" t="s">
        <v>946</v>
      </c>
      <c r="J240" s="334" t="s">
        <v>946</v>
      </c>
      <c r="K240" s="334" t="s">
        <v>946</v>
      </c>
      <c r="L240" s="334" t="s">
        <v>946</v>
      </c>
      <c r="M240" s="334" t="s">
        <v>946</v>
      </c>
      <c r="N240" s="334" t="s">
        <v>946</v>
      </c>
      <c r="O240" s="430">
        <f t="shared" si="178"/>
        <v>0</v>
      </c>
      <c r="P240" s="24">
        <v>0</v>
      </c>
      <c r="Q240" s="24"/>
      <c r="R240" s="24"/>
      <c r="S240" s="24"/>
      <c r="T240" s="24"/>
      <c r="U240" s="24"/>
      <c r="V240" s="24"/>
      <c r="W240" s="26"/>
      <c r="X240" s="164">
        <f t="shared" si="175"/>
        <v>0</v>
      </c>
      <c r="Y240" s="24">
        <v>0</v>
      </c>
      <c r="Z240" s="64">
        <v>0</v>
      </c>
    </row>
    <row r="241" spans="2:26" ht="26.25" x14ac:dyDescent="0.25">
      <c r="B241" s="200"/>
      <c r="C241" s="192" t="s">
        <v>924</v>
      </c>
      <c r="D241" s="209">
        <v>13305</v>
      </c>
      <c r="E241" s="824"/>
      <c r="F241" s="138"/>
      <c r="G241" s="437">
        <f t="shared" si="176"/>
        <v>0</v>
      </c>
      <c r="H241" s="336">
        <v>0</v>
      </c>
      <c r="I241" s="334" t="s">
        <v>946</v>
      </c>
      <c r="J241" s="334" t="s">
        <v>946</v>
      </c>
      <c r="K241" s="334" t="s">
        <v>946</v>
      </c>
      <c r="L241" s="334" t="s">
        <v>946</v>
      </c>
      <c r="M241" s="334" t="s">
        <v>946</v>
      </c>
      <c r="N241" s="334" t="s">
        <v>946</v>
      </c>
      <c r="O241" s="430">
        <f t="shared" si="177"/>
        <v>0</v>
      </c>
      <c r="P241" s="24">
        <v>0</v>
      </c>
      <c r="Q241" s="24"/>
      <c r="R241" s="24"/>
      <c r="S241" s="24"/>
      <c r="T241" s="24"/>
      <c r="U241" s="24"/>
      <c r="V241" s="24"/>
      <c r="W241" s="26"/>
      <c r="X241" s="164">
        <f t="shared" si="175"/>
        <v>0</v>
      </c>
      <c r="Y241" s="24">
        <v>0</v>
      </c>
      <c r="Z241" s="64">
        <v>0</v>
      </c>
    </row>
    <row r="242" spans="2:26" ht="26.25" x14ac:dyDescent="0.25">
      <c r="B242" s="200"/>
      <c r="C242" s="192" t="s">
        <v>365</v>
      </c>
      <c r="D242" s="202"/>
      <c r="E242" s="824"/>
      <c r="F242" s="138"/>
      <c r="G242" s="437">
        <f t="shared" si="176"/>
        <v>0</v>
      </c>
      <c r="H242" s="336">
        <v>0</v>
      </c>
      <c r="I242" s="334" t="s">
        <v>946</v>
      </c>
      <c r="J242" s="334" t="s">
        <v>946</v>
      </c>
      <c r="K242" s="334" t="s">
        <v>946</v>
      </c>
      <c r="L242" s="334" t="s">
        <v>946</v>
      </c>
      <c r="M242" s="334" t="s">
        <v>946</v>
      </c>
      <c r="N242" s="334" t="s">
        <v>946</v>
      </c>
      <c r="O242" s="430">
        <f t="shared" si="177"/>
        <v>0</v>
      </c>
      <c r="P242" s="24">
        <v>0</v>
      </c>
      <c r="Q242" s="24"/>
      <c r="R242" s="24"/>
      <c r="S242" s="24"/>
      <c r="T242" s="24"/>
      <c r="U242" s="24"/>
      <c r="V242" s="24"/>
      <c r="W242" s="26"/>
      <c r="X242" s="164">
        <f t="shared" si="175"/>
        <v>0</v>
      </c>
      <c r="Y242" s="24">
        <v>0</v>
      </c>
      <c r="Z242" s="64">
        <v>0</v>
      </c>
    </row>
    <row r="243" spans="2:26" x14ac:dyDescent="0.25">
      <c r="B243" s="210"/>
      <c r="C243" s="203" t="s">
        <v>24</v>
      </c>
      <c r="D243" s="203"/>
      <c r="E243" s="824"/>
      <c r="F243" s="138"/>
      <c r="G243" s="437">
        <f t="shared" si="176"/>
        <v>0</v>
      </c>
      <c r="H243" s="336">
        <v>0</v>
      </c>
      <c r="I243" s="334" t="s">
        <v>946</v>
      </c>
      <c r="J243" s="334" t="s">
        <v>946</v>
      </c>
      <c r="K243" s="334" t="s">
        <v>946</v>
      </c>
      <c r="L243" s="334" t="s">
        <v>946</v>
      </c>
      <c r="M243" s="334" t="s">
        <v>946</v>
      </c>
      <c r="N243" s="334" t="s">
        <v>946</v>
      </c>
      <c r="O243" s="430">
        <f t="shared" si="177"/>
        <v>0</v>
      </c>
      <c r="P243" s="24">
        <v>0</v>
      </c>
      <c r="Q243" s="24"/>
      <c r="R243" s="24"/>
      <c r="S243" s="24"/>
      <c r="T243" s="24"/>
      <c r="U243" s="24"/>
      <c r="V243" s="24"/>
      <c r="W243" s="26"/>
      <c r="X243" s="164">
        <f t="shared" si="175"/>
        <v>0</v>
      </c>
      <c r="Y243" s="24">
        <v>0</v>
      </c>
      <c r="Z243" s="64">
        <v>0</v>
      </c>
    </row>
    <row r="244" spans="2:26" x14ac:dyDescent="0.25">
      <c r="B244" s="210" t="s">
        <v>316</v>
      </c>
      <c r="C244" s="204" t="s">
        <v>25</v>
      </c>
      <c r="D244" s="204"/>
      <c r="E244" s="824"/>
      <c r="F244" s="205" t="s">
        <v>361</v>
      </c>
      <c r="G244" s="436">
        <f t="shared" si="176"/>
        <v>255000</v>
      </c>
      <c r="H244" s="338">
        <v>255000</v>
      </c>
      <c r="I244" s="334" t="s">
        <v>946</v>
      </c>
      <c r="J244" s="334" t="s">
        <v>946</v>
      </c>
      <c r="K244" s="334" t="s">
        <v>946</v>
      </c>
      <c r="L244" s="334" t="s">
        <v>946</v>
      </c>
      <c r="M244" s="334" t="s">
        <v>946</v>
      </c>
      <c r="N244" s="334" t="s">
        <v>946</v>
      </c>
      <c r="O244" s="429">
        <f t="shared" si="177"/>
        <v>255000</v>
      </c>
      <c r="P244" s="27">
        <v>255000</v>
      </c>
      <c r="Q244" s="27"/>
      <c r="R244" s="27"/>
      <c r="S244" s="27"/>
      <c r="T244" s="27"/>
      <c r="U244" s="27"/>
      <c r="V244" s="27"/>
      <c r="W244" s="29"/>
      <c r="X244" s="166">
        <f t="shared" si="175"/>
        <v>0</v>
      </c>
      <c r="Y244" s="27">
        <v>255000</v>
      </c>
      <c r="Z244" s="65">
        <v>255000</v>
      </c>
    </row>
    <row r="245" spans="2:26" ht="15" customHeight="1" x14ac:dyDescent="0.25">
      <c r="B245" s="210" t="s">
        <v>317</v>
      </c>
      <c r="C245" s="204" t="s">
        <v>26</v>
      </c>
      <c r="D245" s="211"/>
      <c r="E245" s="825"/>
      <c r="F245" s="205" t="s">
        <v>363</v>
      </c>
      <c r="G245" s="436">
        <f t="shared" si="176"/>
        <v>0</v>
      </c>
      <c r="H245" s="338">
        <v>0</v>
      </c>
      <c r="I245" s="334" t="s">
        <v>946</v>
      </c>
      <c r="J245" s="334" t="s">
        <v>946</v>
      </c>
      <c r="K245" s="334" t="s">
        <v>946</v>
      </c>
      <c r="L245" s="334" t="s">
        <v>946</v>
      </c>
      <c r="M245" s="334" t="s">
        <v>946</v>
      </c>
      <c r="N245" s="334" t="s">
        <v>946</v>
      </c>
      <c r="O245" s="429">
        <f t="shared" si="177"/>
        <v>0</v>
      </c>
      <c r="P245" s="27">
        <v>0</v>
      </c>
      <c r="Q245" s="27"/>
      <c r="R245" s="27"/>
      <c r="S245" s="27"/>
      <c r="T245" s="27"/>
      <c r="U245" s="27"/>
      <c r="V245" s="27"/>
      <c r="W245" s="29"/>
      <c r="X245" s="166">
        <f t="shared" si="175"/>
        <v>0</v>
      </c>
      <c r="Y245" s="27">
        <v>0</v>
      </c>
      <c r="Z245" s="65">
        <v>0</v>
      </c>
    </row>
    <row r="246" spans="2:26" ht="15" customHeight="1" x14ac:dyDescent="0.25">
      <c r="B246" s="863" t="s">
        <v>27</v>
      </c>
      <c r="C246" s="864"/>
      <c r="D246" s="503"/>
      <c r="E246" s="504"/>
      <c r="F246" s="505"/>
      <c r="G246" s="507">
        <f t="shared" ref="G246" si="187">G157-G10+G153</f>
        <v>-77000</v>
      </c>
      <c r="H246" s="508">
        <f>SUM(H157,-H10,H153)</f>
        <v>-77000</v>
      </c>
      <c r="I246" s="506">
        <f t="shared" ref="I246:N246" si="188">SUM(I157,-I10,I153)</f>
        <v>0</v>
      </c>
      <c r="J246" s="506">
        <f t="shared" si="188"/>
        <v>0</v>
      </c>
      <c r="K246" s="506">
        <f t="shared" si="188"/>
        <v>0</v>
      </c>
      <c r="L246" s="506">
        <f t="shared" si="188"/>
        <v>0</v>
      </c>
      <c r="M246" s="506">
        <f t="shared" si="188"/>
        <v>0</v>
      </c>
      <c r="N246" s="506">
        <f t="shared" si="188"/>
        <v>0</v>
      </c>
      <c r="O246" s="509">
        <f t="shared" ref="O246:U246" si="189">O157-O10+O153</f>
        <v>-74000</v>
      </c>
      <c r="P246" s="510">
        <f t="shared" si="189"/>
        <v>-74000</v>
      </c>
      <c r="Q246" s="510">
        <f t="shared" si="189"/>
        <v>0</v>
      </c>
      <c r="R246" s="510">
        <f t="shared" si="189"/>
        <v>0</v>
      </c>
      <c r="S246" s="510">
        <f t="shared" si="189"/>
        <v>0</v>
      </c>
      <c r="T246" s="510">
        <f t="shared" si="189"/>
        <v>0</v>
      </c>
      <c r="U246" s="510">
        <f t="shared" si="189"/>
        <v>0</v>
      </c>
      <c r="V246" s="510">
        <f t="shared" ref="V246" si="190">V157-V10+V153</f>
        <v>0</v>
      </c>
      <c r="W246" s="511"/>
      <c r="X246" s="512">
        <f t="shared" si="175"/>
        <v>3000</v>
      </c>
      <c r="Y246" s="510">
        <f>Y157-Y10+Y153</f>
        <v>-71000</v>
      </c>
      <c r="Z246" s="513">
        <f>Z157-Z10+Z153</f>
        <v>-69000</v>
      </c>
    </row>
    <row r="247" spans="2:26" ht="31.7" customHeight="1" x14ac:dyDescent="0.25">
      <c r="B247" s="865" t="s">
        <v>28</v>
      </c>
      <c r="C247" s="866"/>
      <c r="D247" s="514"/>
      <c r="E247" s="504"/>
      <c r="F247" s="505"/>
      <c r="G247" s="507">
        <f t="shared" ref="G247" si="191">G157-G10</f>
        <v>-77000</v>
      </c>
      <c r="H247" s="508">
        <f>SUM(H157,-H10)</f>
        <v>-77000</v>
      </c>
      <c r="I247" s="506">
        <f t="shared" ref="I247:N247" si="192">SUM(I157,-I10)</f>
        <v>0</v>
      </c>
      <c r="J247" s="506">
        <f t="shared" si="192"/>
        <v>0</v>
      </c>
      <c r="K247" s="506">
        <f t="shared" si="192"/>
        <v>0</v>
      </c>
      <c r="L247" s="506">
        <f t="shared" si="192"/>
        <v>0</v>
      </c>
      <c r="M247" s="506">
        <f t="shared" si="192"/>
        <v>0</v>
      </c>
      <c r="N247" s="506">
        <f t="shared" si="192"/>
        <v>0</v>
      </c>
      <c r="O247" s="509">
        <f t="shared" ref="O247:U247" si="193">O157-O10</f>
        <v>-74000</v>
      </c>
      <c r="P247" s="510">
        <f t="shared" si="193"/>
        <v>-74000</v>
      </c>
      <c r="Q247" s="510">
        <f t="shared" si="193"/>
        <v>0</v>
      </c>
      <c r="R247" s="510">
        <f t="shared" si="193"/>
        <v>0</v>
      </c>
      <c r="S247" s="510">
        <f t="shared" si="193"/>
        <v>0</v>
      </c>
      <c r="T247" s="510">
        <f t="shared" si="193"/>
        <v>0</v>
      </c>
      <c r="U247" s="510">
        <f t="shared" si="193"/>
        <v>0</v>
      </c>
      <c r="V247" s="510">
        <f t="shared" ref="V247" si="194">V157-V10</f>
        <v>0</v>
      </c>
      <c r="W247" s="511"/>
      <c r="X247" s="512">
        <f t="shared" si="175"/>
        <v>3000</v>
      </c>
      <c r="Y247" s="510">
        <f>Y157-Y10</f>
        <v>-71000</v>
      </c>
      <c r="Z247" s="513">
        <f>Z157-Z10</f>
        <v>-69000</v>
      </c>
    </row>
    <row r="248" spans="2:26" x14ac:dyDescent="0.25">
      <c r="B248" s="867" t="s">
        <v>311</v>
      </c>
      <c r="C248" s="226" t="s">
        <v>366</v>
      </c>
      <c r="D248" s="212"/>
      <c r="E248" s="137"/>
      <c r="F248" s="138"/>
      <c r="G248" s="441">
        <f>SUM(H248:N248)</f>
        <v>0</v>
      </c>
      <c r="H248" s="342">
        <v>0</v>
      </c>
      <c r="I248" s="516" t="s">
        <v>946</v>
      </c>
      <c r="J248" s="516" t="s">
        <v>946</v>
      </c>
      <c r="K248" s="516" t="s">
        <v>946</v>
      </c>
      <c r="L248" s="516" t="s">
        <v>946</v>
      </c>
      <c r="M248" s="516" t="s">
        <v>946</v>
      </c>
      <c r="N248" s="516" t="s">
        <v>946</v>
      </c>
      <c r="O248" s="434">
        <f t="shared" ref="O248:O256" si="195">SUM(P248:V248)</f>
        <v>0</v>
      </c>
      <c r="P248" s="39">
        <v>0</v>
      </c>
      <c r="Q248" s="39"/>
      <c r="R248" s="39"/>
      <c r="S248" s="39"/>
      <c r="T248" s="39"/>
      <c r="U248" s="39"/>
      <c r="V248" s="39"/>
      <c r="W248" s="40"/>
      <c r="X248" s="427">
        <f t="shared" si="175"/>
        <v>0</v>
      </c>
      <c r="Y248" s="39">
        <v>0</v>
      </c>
      <c r="Z248" s="67">
        <v>0</v>
      </c>
    </row>
    <row r="249" spans="2:26" x14ac:dyDescent="0.25">
      <c r="B249" s="868"/>
      <c r="C249" s="226" t="s">
        <v>29</v>
      </c>
      <c r="D249" s="226"/>
      <c r="E249" s="137"/>
      <c r="F249" s="138"/>
      <c r="G249" s="437">
        <f t="shared" ref="G249:G255" si="196">SUM(H249:N249)</f>
        <v>0</v>
      </c>
      <c r="H249" s="336">
        <v>0</v>
      </c>
      <c r="I249" s="334" t="s">
        <v>946</v>
      </c>
      <c r="J249" s="334" t="s">
        <v>946</v>
      </c>
      <c r="K249" s="334" t="s">
        <v>946</v>
      </c>
      <c r="L249" s="334" t="s">
        <v>946</v>
      </c>
      <c r="M249" s="334" t="s">
        <v>946</v>
      </c>
      <c r="N249" s="334" t="s">
        <v>946</v>
      </c>
      <c r="O249" s="430">
        <f t="shared" si="195"/>
        <v>0</v>
      </c>
      <c r="P249" s="24">
        <v>0</v>
      </c>
      <c r="Q249" s="24"/>
      <c r="R249" s="24"/>
      <c r="S249" s="24"/>
      <c r="T249" s="24"/>
      <c r="U249" s="24"/>
      <c r="V249" s="24"/>
      <c r="W249" s="26"/>
      <c r="X249" s="164">
        <f t="shared" si="175"/>
        <v>0</v>
      </c>
      <c r="Y249" s="24">
        <v>0</v>
      </c>
      <c r="Z249" s="64">
        <v>0</v>
      </c>
    </row>
    <row r="250" spans="2:26" x14ac:dyDescent="0.25">
      <c r="B250" s="868"/>
      <c r="C250" s="239" t="s">
        <v>377</v>
      </c>
      <c r="D250" s="206" t="s">
        <v>327</v>
      </c>
      <c r="E250" s="137"/>
      <c r="F250" s="138"/>
      <c r="G250" s="437">
        <f t="shared" si="196"/>
        <v>9000</v>
      </c>
      <c r="H250" s="336">
        <v>9000</v>
      </c>
      <c r="I250" s="334" t="s">
        <v>946</v>
      </c>
      <c r="J250" s="334" t="s">
        <v>946</v>
      </c>
      <c r="K250" s="334" t="s">
        <v>946</v>
      </c>
      <c r="L250" s="334" t="s">
        <v>946</v>
      </c>
      <c r="M250" s="334" t="s">
        <v>946</v>
      </c>
      <c r="N250" s="334" t="s">
        <v>946</v>
      </c>
      <c r="O250" s="430">
        <f t="shared" si="195"/>
        <v>7000</v>
      </c>
      <c r="P250" s="24">
        <v>7000</v>
      </c>
      <c r="Q250" s="24"/>
      <c r="R250" s="24"/>
      <c r="S250" s="24"/>
      <c r="T250" s="24"/>
      <c r="U250" s="24"/>
      <c r="V250" s="24"/>
      <c r="W250" s="26"/>
      <c r="X250" s="164">
        <f t="shared" si="175"/>
        <v>-2000</v>
      </c>
      <c r="Y250" s="24">
        <v>6000</v>
      </c>
      <c r="Z250" s="64">
        <v>6000</v>
      </c>
    </row>
    <row r="251" spans="2:26" x14ac:dyDescent="0.25">
      <c r="B251" s="868"/>
      <c r="C251" s="673" t="s">
        <v>943</v>
      </c>
      <c r="D251" s="329"/>
      <c r="E251" s="137"/>
      <c r="F251" s="138"/>
      <c r="G251" s="437">
        <f t="shared" si="196"/>
        <v>0</v>
      </c>
      <c r="H251" s="336">
        <v>0</v>
      </c>
      <c r="I251" s="334">
        <v>0</v>
      </c>
      <c r="J251" s="334">
        <v>0</v>
      </c>
      <c r="K251" s="334">
        <v>0</v>
      </c>
      <c r="L251" s="334">
        <v>0</v>
      </c>
      <c r="M251" s="334">
        <v>0</v>
      </c>
      <c r="N251" s="334">
        <v>0</v>
      </c>
      <c r="O251" s="430">
        <f t="shared" si="195"/>
        <v>0</v>
      </c>
      <c r="P251" s="24">
        <v>0</v>
      </c>
      <c r="Q251" s="24"/>
      <c r="R251" s="24"/>
      <c r="S251" s="24"/>
      <c r="T251" s="24"/>
      <c r="U251" s="24"/>
      <c r="V251" s="24"/>
      <c r="W251" s="26"/>
      <c r="X251" s="164">
        <f t="shared" si="175"/>
        <v>0</v>
      </c>
      <c r="Y251" s="24">
        <v>0</v>
      </c>
      <c r="Z251" s="64">
        <v>0</v>
      </c>
    </row>
    <row r="252" spans="2:26" x14ac:dyDescent="0.25">
      <c r="B252" s="868"/>
      <c r="C252" s="674" t="s">
        <v>896</v>
      </c>
      <c r="D252" s="578"/>
      <c r="E252" s="579"/>
      <c r="F252" s="580"/>
      <c r="G252" s="437">
        <f t="shared" si="196"/>
        <v>0</v>
      </c>
      <c r="H252" s="582">
        <v>0</v>
      </c>
      <c r="I252" s="581" t="s">
        <v>946</v>
      </c>
      <c r="J252" s="581" t="s">
        <v>946</v>
      </c>
      <c r="K252" s="581" t="s">
        <v>946</v>
      </c>
      <c r="L252" s="581" t="s">
        <v>946</v>
      </c>
      <c r="M252" s="581" t="s">
        <v>946</v>
      </c>
      <c r="N252" s="581" t="s">
        <v>946</v>
      </c>
      <c r="O252" s="430">
        <f t="shared" si="195"/>
        <v>0</v>
      </c>
      <c r="P252" s="583">
        <v>0</v>
      </c>
      <c r="Q252" s="583"/>
      <c r="R252" s="583"/>
      <c r="S252" s="583"/>
      <c r="T252" s="583"/>
      <c r="U252" s="583"/>
      <c r="V252" s="583"/>
      <c r="W252" s="584"/>
      <c r="X252" s="164">
        <f t="shared" si="175"/>
        <v>0</v>
      </c>
      <c r="Y252" s="583">
        <v>0</v>
      </c>
      <c r="Z252" s="585">
        <v>0</v>
      </c>
    </row>
    <row r="253" spans="2:26" x14ac:dyDescent="0.25">
      <c r="B253" s="868"/>
      <c r="C253" s="641" t="s">
        <v>30</v>
      </c>
      <c r="D253" s="578"/>
      <c r="E253" s="579"/>
      <c r="F253" s="580"/>
      <c r="G253" s="437">
        <f t="shared" si="196"/>
        <v>150000</v>
      </c>
      <c r="H253" s="582">
        <v>150000</v>
      </c>
      <c r="I253" s="581" t="s">
        <v>946</v>
      </c>
      <c r="J253" s="581" t="s">
        <v>946</v>
      </c>
      <c r="K253" s="581" t="s">
        <v>946</v>
      </c>
      <c r="L253" s="581" t="s">
        <v>946</v>
      </c>
      <c r="M253" s="581" t="s">
        <v>946</v>
      </c>
      <c r="N253" s="581" t="s">
        <v>946</v>
      </c>
      <c r="O253" s="430">
        <f t="shared" si="195"/>
        <v>200000</v>
      </c>
      <c r="P253" s="583">
        <v>200000</v>
      </c>
      <c r="Q253" s="583"/>
      <c r="R253" s="583"/>
      <c r="S253" s="583"/>
      <c r="T253" s="583"/>
      <c r="U253" s="583"/>
      <c r="V253" s="583"/>
      <c r="W253" s="584"/>
      <c r="X253" s="164">
        <f t="shared" si="175"/>
        <v>50000</v>
      </c>
      <c r="Y253" s="583">
        <v>200000</v>
      </c>
      <c r="Z253" s="585">
        <v>200000</v>
      </c>
    </row>
    <row r="254" spans="2:26" x14ac:dyDescent="0.25">
      <c r="B254" s="868"/>
      <c r="C254" s="675" t="s">
        <v>863</v>
      </c>
      <c r="D254" s="578"/>
      <c r="E254" s="579"/>
      <c r="F254" s="580"/>
      <c r="G254" s="437">
        <f t="shared" si="196"/>
        <v>0</v>
      </c>
      <c r="H254" s="582">
        <v>0</v>
      </c>
      <c r="I254" s="581" t="s">
        <v>946</v>
      </c>
      <c r="J254" s="581" t="s">
        <v>946</v>
      </c>
      <c r="K254" s="581" t="s">
        <v>946</v>
      </c>
      <c r="L254" s="581" t="s">
        <v>946</v>
      </c>
      <c r="M254" s="581" t="s">
        <v>946</v>
      </c>
      <c r="N254" s="581" t="s">
        <v>946</v>
      </c>
      <c r="O254" s="430">
        <f t="shared" si="195"/>
        <v>0</v>
      </c>
      <c r="P254" s="583">
        <v>0</v>
      </c>
      <c r="Q254" s="583"/>
      <c r="R254" s="583"/>
      <c r="S254" s="583"/>
      <c r="T254" s="583"/>
      <c r="U254" s="583"/>
      <c r="V254" s="583"/>
      <c r="W254" s="584"/>
      <c r="X254" s="164">
        <f t="shared" si="175"/>
        <v>0</v>
      </c>
      <c r="Y254" s="583">
        <v>0</v>
      </c>
      <c r="Z254" s="585">
        <v>0</v>
      </c>
    </row>
    <row r="255" spans="2:26" x14ac:dyDescent="0.25">
      <c r="B255" s="868"/>
      <c r="C255" s="675" t="s">
        <v>889</v>
      </c>
      <c r="D255" s="578"/>
      <c r="E255" s="579"/>
      <c r="F255" s="580"/>
      <c r="G255" s="437">
        <f t="shared" si="196"/>
        <v>150000</v>
      </c>
      <c r="H255" s="582">
        <v>150000</v>
      </c>
      <c r="I255" s="581" t="s">
        <v>946</v>
      </c>
      <c r="J255" s="581" t="s">
        <v>946</v>
      </c>
      <c r="K255" s="581" t="s">
        <v>946</v>
      </c>
      <c r="L255" s="581" t="s">
        <v>946</v>
      </c>
      <c r="M255" s="581" t="s">
        <v>946</v>
      </c>
      <c r="N255" s="581" t="s">
        <v>946</v>
      </c>
      <c r="O255" s="430">
        <f t="shared" si="195"/>
        <v>135000</v>
      </c>
      <c r="P255" s="583">
        <v>135000</v>
      </c>
      <c r="Q255" s="583"/>
      <c r="R255" s="583"/>
      <c r="S255" s="583"/>
      <c r="T255" s="583"/>
      <c r="U255" s="583"/>
      <c r="V255" s="583"/>
      <c r="W255" s="584"/>
      <c r="X255" s="164">
        <f t="shared" si="175"/>
        <v>-15000</v>
      </c>
      <c r="Y255" s="583">
        <v>140000</v>
      </c>
      <c r="Z255" s="585">
        <v>145000</v>
      </c>
    </row>
    <row r="256" spans="2:26" ht="15.75" thickBot="1" x14ac:dyDescent="0.3">
      <c r="B256" s="869"/>
      <c r="C256" s="676" t="s">
        <v>888</v>
      </c>
      <c r="D256" s="240"/>
      <c r="E256" s="330"/>
      <c r="F256" s="331"/>
      <c r="G256" s="241">
        <f>SUM(H256:N256)</f>
        <v>500000</v>
      </c>
      <c r="H256" s="343">
        <v>500000</v>
      </c>
      <c r="I256" s="337" t="s">
        <v>946</v>
      </c>
      <c r="J256" s="337" t="s">
        <v>946</v>
      </c>
      <c r="K256" s="337" t="s">
        <v>946</v>
      </c>
      <c r="L256" s="337" t="s">
        <v>946</v>
      </c>
      <c r="M256" s="337" t="s">
        <v>946</v>
      </c>
      <c r="N256" s="337" t="s">
        <v>946</v>
      </c>
      <c r="O256" s="435">
        <f t="shared" si="195"/>
        <v>360000</v>
      </c>
      <c r="P256" s="78">
        <v>360000</v>
      </c>
      <c r="Q256" s="78"/>
      <c r="R256" s="78"/>
      <c r="S256" s="78"/>
      <c r="T256" s="78"/>
      <c r="U256" s="78"/>
      <c r="V256" s="78"/>
      <c r="W256" s="54"/>
      <c r="X256" s="428">
        <f t="shared" si="175"/>
        <v>-140000</v>
      </c>
      <c r="Y256" s="78">
        <v>384000</v>
      </c>
      <c r="Z256" s="68">
        <v>408000</v>
      </c>
    </row>
    <row r="257" spans="2:26" ht="16.5" customHeight="1" thickTop="1" x14ac:dyDescent="0.25">
      <c r="B257" s="520"/>
      <c r="C257" s="783" t="s">
        <v>939</v>
      </c>
      <c r="D257" s="784"/>
      <c r="E257" s="784"/>
      <c r="F257" s="784"/>
      <c r="G257" s="784"/>
      <c r="H257" s="784"/>
      <c r="I257" s="784"/>
      <c r="J257" s="518"/>
      <c r="K257" s="518"/>
      <c r="L257" s="518"/>
      <c r="M257" s="518"/>
      <c r="N257" s="518"/>
      <c r="O257" s="519"/>
      <c r="P257" s="554"/>
      <c r="Q257" s="554"/>
      <c r="R257" s="554"/>
      <c r="S257" s="554"/>
      <c r="T257" s="554"/>
      <c r="U257" s="554"/>
      <c r="V257" s="554"/>
      <c r="W257" s="518"/>
      <c r="X257" s="519"/>
      <c r="Y257" s="556"/>
      <c r="Z257" s="575"/>
    </row>
    <row r="258" spans="2:26" ht="10.5" customHeight="1" x14ac:dyDescent="0.25">
      <c r="B258" s="517"/>
      <c r="C258" s="785" t="s">
        <v>940</v>
      </c>
      <c r="D258" s="786"/>
      <c r="E258" s="786"/>
      <c r="F258" s="786"/>
      <c r="G258" s="786"/>
      <c r="H258" s="786"/>
      <c r="I258" s="786"/>
      <c r="J258" s="518"/>
      <c r="K258" s="518"/>
      <c r="L258" s="518"/>
      <c r="M258" s="518"/>
      <c r="N258" s="518"/>
      <c r="O258" s="519"/>
      <c r="P258" s="554"/>
      <c r="Q258" s="554"/>
      <c r="R258" s="554"/>
      <c r="S258" s="554"/>
      <c r="T258" s="554"/>
      <c r="U258" s="554"/>
      <c r="V258" s="554"/>
      <c r="W258" s="518"/>
      <c r="X258" s="519"/>
      <c r="Y258" s="554"/>
      <c r="Z258" s="555"/>
    </row>
    <row r="259" spans="2:26" ht="11.25" customHeight="1" x14ac:dyDescent="0.25">
      <c r="B259" s="517"/>
      <c r="C259" s="787" t="s">
        <v>941</v>
      </c>
      <c r="D259" s="787"/>
      <c r="E259" s="787"/>
      <c r="F259" s="787"/>
      <c r="G259" s="787"/>
      <c r="H259" s="787"/>
      <c r="I259" s="787"/>
      <c r="J259" s="518"/>
      <c r="K259" s="518"/>
      <c r="L259" s="518"/>
      <c r="M259" s="518"/>
      <c r="N259" s="518"/>
      <c r="O259" s="519"/>
      <c r="P259" s="554"/>
      <c r="Q259" s="554"/>
      <c r="R259" s="554"/>
      <c r="S259" s="554"/>
      <c r="T259" s="554"/>
      <c r="U259" s="554"/>
      <c r="V259" s="554"/>
      <c r="W259" s="518"/>
      <c r="X259" s="519"/>
      <c r="Y259" s="554"/>
      <c r="Z259" s="555"/>
    </row>
    <row r="260" spans="2:26" ht="11.25" customHeight="1" x14ac:dyDescent="0.25">
      <c r="B260" s="517"/>
      <c r="C260" s="553"/>
      <c r="D260" s="577"/>
      <c r="E260" s="577"/>
      <c r="F260" s="577"/>
      <c r="G260" s="518"/>
      <c r="H260" s="518"/>
      <c r="I260" s="518"/>
      <c r="J260" s="518"/>
      <c r="K260" s="518"/>
      <c r="L260" s="518"/>
      <c r="M260" s="518"/>
      <c r="N260" s="518"/>
      <c r="O260" s="519"/>
      <c r="P260" s="554"/>
      <c r="Q260" s="554"/>
      <c r="R260" s="554"/>
      <c r="S260" s="554"/>
      <c r="T260" s="554"/>
      <c r="U260" s="554"/>
      <c r="V260" s="554"/>
      <c r="W260" s="518"/>
      <c r="X260" s="519"/>
      <c r="Y260" s="554"/>
      <c r="Z260" s="555"/>
    </row>
    <row r="261" spans="2:26" x14ac:dyDescent="0.25">
      <c r="B261" s="242"/>
      <c r="C261" s="567" t="s">
        <v>1</v>
      </c>
      <c r="D261" s="567"/>
      <c r="E261" s="568"/>
      <c r="F261" s="569"/>
      <c r="G261" s="570"/>
      <c r="H261" s="570"/>
      <c r="I261" s="245"/>
      <c r="J261" s="245"/>
      <c r="K261" s="245"/>
      <c r="L261" s="245"/>
      <c r="M261" s="245"/>
      <c r="N261" s="245"/>
      <c r="O261" s="245"/>
      <c r="P261" s="245"/>
      <c r="Q261" s="245"/>
      <c r="R261" s="245"/>
      <c r="S261" s="245"/>
      <c r="T261" s="245"/>
      <c r="U261" s="245"/>
      <c r="V261" s="245"/>
      <c r="W261" s="245"/>
      <c r="X261" s="245"/>
      <c r="Y261" s="245"/>
      <c r="Z261" s="248"/>
    </row>
    <row r="262" spans="2:26" x14ac:dyDescent="0.25">
      <c r="B262" s="242"/>
      <c r="C262" s="576">
        <f>IF('Úvodní list'!C38=0,"",'Úvodní list'!C38)</f>
        <v>45477</v>
      </c>
      <c r="D262" s="572"/>
      <c r="E262" s="568"/>
      <c r="F262" s="569"/>
      <c r="G262" s="790"/>
      <c r="H262" s="790"/>
      <c r="I262" s="245"/>
      <c r="J262" s="245"/>
      <c r="K262" s="245"/>
      <c r="L262" s="245"/>
      <c r="M262" s="245"/>
      <c r="N262" s="245"/>
      <c r="O262" s="245"/>
      <c r="P262" s="245"/>
      <c r="Q262" s="245"/>
      <c r="R262" s="245"/>
      <c r="S262" s="245"/>
      <c r="T262" s="245"/>
      <c r="U262" s="245"/>
      <c r="V262" s="245"/>
      <c r="W262" s="245"/>
      <c r="X262" s="245"/>
      <c r="Y262" s="245"/>
      <c r="Z262" s="248"/>
    </row>
    <row r="263" spans="2:26" x14ac:dyDescent="0.25">
      <c r="B263" s="242"/>
      <c r="C263" s="573" t="s">
        <v>31</v>
      </c>
      <c r="D263" s="573"/>
      <c r="E263" s="568"/>
      <c r="F263" s="569"/>
      <c r="G263" s="570"/>
      <c r="H263" s="570"/>
      <c r="I263" s="245"/>
      <c r="J263" s="245"/>
      <c r="K263" s="245"/>
      <c r="L263" s="245"/>
      <c r="M263" s="245"/>
      <c r="N263" s="245"/>
      <c r="O263" s="245"/>
      <c r="P263" s="245"/>
      <c r="Q263" s="245"/>
      <c r="R263" s="245"/>
      <c r="S263" s="245"/>
      <c r="T263" s="245"/>
      <c r="U263" s="245"/>
      <c r="V263" s="245"/>
      <c r="W263" s="245"/>
      <c r="X263" s="245"/>
      <c r="Y263" s="245"/>
      <c r="Z263" s="248"/>
    </row>
    <row r="264" spans="2:26" x14ac:dyDescent="0.25">
      <c r="B264" s="242"/>
      <c r="C264" s="552" t="str">
        <f>IF('Úvodní list'!B30=0,"",'Úvodní list'!B30)</f>
        <v>Gabriela Konečná</v>
      </c>
      <c r="D264" s="252"/>
      <c r="E264" s="244"/>
      <c r="F264" s="306"/>
      <c r="G264" s="245"/>
      <c r="H264" s="245"/>
      <c r="I264" s="245"/>
      <c r="J264" s="245"/>
      <c r="K264" s="245"/>
      <c r="L264" s="245"/>
      <c r="M264" s="245"/>
      <c r="N264" s="245"/>
      <c r="O264" s="245"/>
      <c r="P264" s="245"/>
      <c r="Q264" s="245"/>
      <c r="R264" s="245"/>
      <c r="S264" s="245"/>
      <c r="T264" s="245"/>
      <c r="U264" s="245"/>
      <c r="V264" s="245"/>
      <c r="W264" s="245"/>
      <c r="X264" s="245"/>
      <c r="Y264" s="245"/>
      <c r="Z264" s="248"/>
    </row>
    <row r="265" spans="2:26" ht="15.75" thickBot="1" x14ac:dyDescent="0.3">
      <c r="B265" s="253"/>
      <c r="C265" s="124"/>
      <c r="D265" s="124"/>
      <c r="E265" s="254"/>
      <c r="F265" s="332"/>
      <c r="G265" s="255"/>
      <c r="H265" s="255"/>
      <c r="I265" s="255"/>
      <c r="J265" s="255"/>
      <c r="K265" s="255"/>
      <c r="L265" s="255"/>
      <c r="M265" s="255"/>
      <c r="N265" s="255"/>
      <c r="O265" s="255"/>
      <c r="P265" s="255"/>
      <c r="Q265" s="255"/>
      <c r="R265" s="255"/>
      <c r="S265" s="255"/>
      <c r="T265" s="255"/>
      <c r="U265" s="255"/>
      <c r="V265" s="255"/>
      <c r="W265" s="255"/>
      <c r="X265" s="255"/>
      <c r="Y265" s="255"/>
      <c r="Z265" s="333"/>
    </row>
    <row r="266" spans="2:26" ht="15.75" thickTop="1" x14ac:dyDescent="0.25"/>
    <row r="269" spans="2:26" x14ac:dyDescent="0.25">
      <c r="E269" s="18"/>
      <c r="F269" s="16"/>
      <c r="G269" s="739"/>
      <c r="H269" s="16"/>
    </row>
    <row r="394" spans="5:5" s="16" customFormat="1" x14ac:dyDescent="0.25">
      <c r="E394" s="17"/>
    </row>
    <row r="395" spans="5:5" s="16" customFormat="1" x14ac:dyDescent="0.25">
      <c r="E395" s="17"/>
    </row>
    <row r="396" spans="5:5" s="16" customFormat="1" x14ac:dyDescent="0.25">
      <c r="E396" s="17"/>
    </row>
    <row r="397" spans="5:5" s="16" customFormat="1" x14ac:dyDescent="0.25">
      <c r="E397" s="17"/>
    </row>
    <row r="398" spans="5:5" s="16" customFormat="1" x14ac:dyDescent="0.25">
      <c r="E398" s="17"/>
    </row>
    <row r="399" spans="5:5" s="16" customFormat="1" x14ac:dyDescent="0.25">
      <c r="E399" s="17"/>
    </row>
    <row r="400" spans="5:5" s="16" customFormat="1" x14ac:dyDescent="0.25">
      <c r="E400" s="17"/>
    </row>
    <row r="401" spans="5:5" s="16" customFormat="1" x14ac:dyDescent="0.25">
      <c r="E401" s="17"/>
    </row>
    <row r="402" spans="5:5" s="16" customFormat="1" x14ac:dyDescent="0.25">
      <c r="E402" s="17"/>
    </row>
    <row r="403" spans="5:5" s="16" customFormat="1" x14ac:dyDescent="0.25">
      <c r="E403" s="17"/>
    </row>
    <row r="404" spans="5:5" s="16" customFormat="1" x14ac:dyDescent="0.25">
      <c r="E404" s="17"/>
    </row>
    <row r="405" spans="5:5" s="16" customFormat="1" x14ac:dyDescent="0.25">
      <c r="E405" s="17"/>
    </row>
    <row r="406" spans="5:5" s="16" customFormat="1" x14ac:dyDescent="0.25">
      <c r="E406" s="17"/>
    </row>
    <row r="407" spans="5:5" s="16" customFormat="1" x14ac:dyDescent="0.25">
      <c r="E407" s="17"/>
    </row>
    <row r="408" spans="5:5" s="16" customFormat="1" x14ac:dyDescent="0.25">
      <c r="E408" s="17"/>
    </row>
    <row r="409" spans="5:5" s="16" customFormat="1" x14ac:dyDescent="0.25">
      <c r="E409" s="17"/>
    </row>
    <row r="410" spans="5:5" s="16" customFormat="1" x14ac:dyDescent="0.25">
      <c r="E410" s="17"/>
    </row>
    <row r="411" spans="5:5" s="16" customFormat="1" x14ac:dyDescent="0.25">
      <c r="E411" s="17"/>
    </row>
    <row r="412" spans="5:5" s="16" customFormat="1" x14ac:dyDescent="0.25">
      <c r="E412" s="17"/>
    </row>
    <row r="413" spans="5:5" s="16" customFormat="1" x14ac:dyDescent="0.25">
      <c r="E413" s="17"/>
    </row>
    <row r="414" spans="5:5" s="16" customFormat="1" x14ac:dyDescent="0.25">
      <c r="E414" s="17"/>
    </row>
    <row r="415" spans="5:5" s="16" customFormat="1" x14ac:dyDescent="0.25">
      <c r="E415" s="17"/>
    </row>
    <row r="416" spans="5:5" s="16" customFormat="1" x14ac:dyDescent="0.25">
      <c r="E416" s="17"/>
    </row>
    <row r="417" spans="5:5" s="16" customFormat="1" x14ac:dyDescent="0.25">
      <c r="E417" s="17"/>
    </row>
    <row r="418" spans="5:5" s="16" customFormat="1" x14ac:dyDescent="0.25">
      <c r="E418" s="17"/>
    </row>
    <row r="419" spans="5:5" s="16" customFormat="1" x14ac:dyDescent="0.25">
      <c r="E419" s="17"/>
    </row>
    <row r="420" spans="5:5" s="16" customFormat="1" x14ac:dyDescent="0.25">
      <c r="E420" s="17"/>
    </row>
    <row r="421" spans="5:5" s="16" customFormat="1" x14ac:dyDescent="0.25">
      <c r="E421" s="17"/>
    </row>
    <row r="422" spans="5:5" s="16" customFormat="1" x14ac:dyDescent="0.25">
      <c r="E422" s="17"/>
    </row>
    <row r="423" spans="5:5" s="16" customFormat="1" x14ac:dyDescent="0.25">
      <c r="E423" s="17"/>
    </row>
    <row r="424" spans="5:5" s="16" customFormat="1" x14ac:dyDescent="0.25">
      <c r="E424" s="17"/>
    </row>
    <row r="425" spans="5:5" s="16" customFormat="1" x14ac:dyDescent="0.25">
      <c r="E425" s="17"/>
    </row>
    <row r="426" spans="5:5" s="16" customFormat="1" x14ac:dyDescent="0.25">
      <c r="E426" s="17"/>
    </row>
    <row r="427" spans="5:5" s="16" customFormat="1" x14ac:dyDescent="0.25">
      <c r="E427" s="17"/>
    </row>
    <row r="428" spans="5:5" s="16" customFormat="1" x14ac:dyDescent="0.25">
      <c r="E428" s="17"/>
    </row>
    <row r="429" spans="5:5" s="16" customFormat="1" x14ac:dyDescent="0.25">
      <c r="E429" s="17"/>
    </row>
    <row r="430" spans="5:5" s="16" customFormat="1" x14ac:dyDescent="0.25">
      <c r="E430" s="17"/>
    </row>
    <row r="431" spans="5:5" s="16" customFormat="1" x14ac:dyDescent="0.25">
      <c r="E431" s="17"/>
    </row>
    <row r="432" spans="5:5" s="16" customFormat="1" x14ac:dyDescent="0.25">
      <c r="E432" s="17"/>
    </row>
    <row r="433" spans="5:5" s="16" customFormat="1" x14ac:dyDescent="0.25">
      <c r="E433" s="17"/>
    </row>
    <row r="434" spans="5:5" s="16" customFormat="1" x14ac:dyDescent="0.25">
      <c r="E434" s="17"/>
    </row>
    <row r="435" spans="5:5" s="16" customFormat="1" x14ac:dyDescent="0.25">
      <c r="E435" s="17"/>
    </row>
    <row r="436" spans="5:5" s="16" customFormat="1" x14ac:dyDescent="0.25">
      <c r="E436" s="17"/>
    </row>
    <row r="437" spans="5:5" s="16" customFormat="1" x14ac:dyDescent="0.25">
      <c r="E437" s="17"/>
    </row>
    <row r="438" spans="5:5" s="16" customFormat="1" x14ac:dyDescent="0.25">
      <c r="E438" s="17"/>
    </row>
    <row r="439" spans="5:5" s="16" customFormat="1" x14ac:dyDescent="0.25">
      <c r="E439" s="17"/>
    </row>
    <row r="440" spans="5:5" s="16" customFormat="1" x14ac:dyDescent="0.25">
      <c r="E440" s="17"/>
    </row>
    <row r="441" spans="5:5" s="16" customFormat="1" x14ac:dyDescent="0.25">
      <c r="E441" s="17"/>
    </row>
    <row r="442" spans="5:5" s="16" customFormat="1" x14ac:dyDescent="0.25">
      <c r="E442" s="17"/>
    </row>
    <row r="443" spans="5:5" s="16" customFormat="1" x14ac:dyDescent="0.25">
      <c r="E443" s="17"/>
    </row>
    <row r="444" spans="5:5" s="16" customFormat="1" x14ac:dyDescent="0.25">
      <c r="E444" s="17"/>
    </row>
    <row r="445" spans="5:5" s="16" customFormat="1" x14ac:dyDescent="0.25">
      <c r="E445" s="17"/>
    </row>
    <row r="446" spans="5:5" s="16" customFormat="1" x14ac:dyDescent="0.25">
      <c r="E446" s="17"/>
    </row>
    <row r="447" spans="5:5" s="16" customFormat="1" x14ac:dyDescent="0.25">
      <c r="E447" s="17"/>
    </row>
    <row r="448" spans="5:5" s="16" customFormat="1" x14ac:dyDescent="0.25">
      <c r="E448" s="17"/>
    </row>
    <row r="449" spans="5:5" s="16" customFormat="1" x14ac:dyDescent="0.25">
      <c r="E449" s="17"/>
    </row>
    <row r="450" spans="5:5" s="16" customFormat="1" x14ac:dyDescent="0.25">
      <c r="E450" s="17"/>
    </row>
    <row r="451" spans="5:5" s="16" customFormat="1" x14ac:dyDescent="0.25">
      <c r="E451" s="17"/>
    </row>
    <row r="452" spans="5:5" s="16" customFormat="1" x14ac:dyDescent="0.25">
      <c r="E452" s="17"/>
    </row>
    <row r="453" spans="5:5" s="16" customFormat="1" x14ac:dyDescent="0.25">
      <c r="E453" s="17"/>
    </row>
    <row r="454" spans="5:5" s="16" customFormat="1" x14ac:dyDescent="0.25">
      <c r="E454" s="17"/>
    </row>
    <row r="455" spans="5:5" s="16" customFormat="1" x14ac:dyDescent="0.25">
      <c r="E455" s="17"/>
    </row>
    <row r="456" spans="5:5" s="16" customFormat="1" x14ac:dyDescent="0.25">
      <c r="E456" s="17"/>
    </row>
    <row r="457" spans="5:5" s="16" customFormat="1" x14ac:dyDescent="0.25">
      <c r="E457" s="17"/>
    </row>
    <row r="458" spans="5:5" s="16" customFormat="1" x14ac:dyDescent="0.25">
      <c r="E458" s="17"/>
    </row>
    <row r="459" spans="5:5" s="16" customFormat="1" x14ac:dyDescent="0.25">
      <c r="E459" s="17"/>
    </row>
    <row r="460" spans="5:5" s="16" customFormat="1" x14ac:dyDescent="0.25">
      <c r="E460" s="17"/>
    </row>
    <row r="461" spans="5:5" s="16" customFormat="1" x14ac:dyDescent="0.25">
      <c r="E461" s="17"/>
    </row>
    <row r="462" spans="5:5" s="16" customFormat="1" x14ac:dyDescent="0.25">
      <c r="E462" s="17"/>
    </row>
    <row r="463" spans="5:5" s="16" customFormat="1" x14ac:dyDescent="0.25">
      <c r="E463" s="17"/>
    </row>
    <row r="464" spans="5:5" s="16" customFormat="1" x14ac:dyDescent="0.25">
      <c r="E464" s="17"/>
    </row>
    <row r="465" spans="5:5" s="16" customFormat="1" x14ac:dyDescent="0.25">
      <c r="E465" s="17"/>
    </row>
    <row r="466" spans="5:5" s="16" customFormat="1" x14ac:dyDescent="0.25">
      <c r="E466" s="17"/>
    </row>
    <row r="467" spans="5:5" s="16" customFormat="1" x14ac:dyDescent="0.25">
      <c r="E467" s="17"/>
    </row>
    <row r="468" spans="5:5" s="16" customFormat="1" x14ac:dyDescent="0.25">
      <c r="E468" s="17"/>
    </row>
    <row r="469" spans="5:5" s="16" customFormat="1" x14ac:dyDescent="0.25">
      <c r="E469" s="17"/>
    </row>
    <row r="470" spans="5:5" s="16" customFormat="1" x14ac:dyDescent="0.25">
      <c r="E470" s="17"/>
    </row>
    <row r="471" spans="5:5" s="16" customFormat="1" x14ac:dyDescent="0.25">
      <c r="E471" s="17"/>
    </row>
    <row r="472" spans="5:5" s="16" customFormat="1" x14ac:dyDescent="0.25">
      <c r="E472" s="17"/>
    </row>
    <row r="473" spans="5:5" s="16" customFormat="1" x14ac:dyDescent="0.25">
      <c r="E473" s="17"/>
    </row>
    <row r="474" spans="5:5" s="16" customFormat="1" x14ac:dyDescent="0.25">
      <c r="E474" s="17"/>
    </row>
    <row r="475" spans="5:5" s="16" customFormat="1" x14ac:dyDescent="0.25">
      <c r="E475" s="17"/>
    </row>
    <row r="476" spans="5:5" s="16" customFormat="1" x14ac:dyDescent="0.25">
      <c r="E476" s="17"/>
    </row>
    <row r="477" spans="5:5" s="16" customFormat="1" x14ac:dyDescent="0.25">
      <c r="E477" s="17"/>
    </row>
    <row r="478" spans="5:5" s="16" customFormat="1" x14ac:dyDescent="0.25">
      <c r="E478" s="17"/>
    </row>
    <row r="479" spans="5:5" s="16" customFormat="1" x14ac:dyDescent="0.25">
      <c r="E479" s="17"/>
    </row>
    <row r="480" spans="5:5" s="16" customFormat="1" x14ac:dyDescent="0.25">
      <c r="E480" s="17"/>
    </row>
    <row r="481" spans="5:5" s="16" customFormat="1" x14ac:dyDescent="0.25">
      <c r="E481" s="17"/>
    </row>
    <row r="482" spans="5:5" s="16" customFormat="1" x14ac:dyDescent="0.25">
      <c r="E482" s="17"/>
    </row>
    <row r="483" spans="5:5" s="16" customFormat="1" x14ac:dyDescent="0.25">
      <c r="E483" s="17"/>
    </row>
    <row r="484" spans="5:5" s="16" customFormat="1" x14ac:dyDescent="0.25">
      <c r="E484" s="17"/>
    </row>
    <row r="485" spans="5:5" s="16" customFormat="1" x14ac:dyDescent="0.25">
      <c r="E485" s="17"/>
    </row>
    <row r="486" spans="5:5" s="16" customFormat="1" x14ac:dyDescent="0.25">
      <c r="E486" s="17"/>
    </row>
    <row r="487" spans="5:5" s="16" customFormat="1" x14ac:dyDescent="0.25">
      <c r="E487" s="17"/>
    </row>
    <row r="488" spans="5:5" s="16" customFormat="1" x14ac:dyDescent="0.25">
      <c r="E488" s="17"/>
    </row>
    <row r="489" spans="5:5" s="16" customFormat="1" x14ac:dyDescent="0.25">
      <c r="E489" s="17"/>
    </row>
    <row r="490" spans="5:5" s="16" customFormat="1" x14ac:dyDescent="0.25">
      <c r="E490" s="17"/>
    </row>
    <row r="491" spans="5:5" s="16" customFormat="1" x14ac:dyDescent="0.25">
      <c r="E491" s="17"/>
    </row>
    <row r="492" spans="5:5" s="16" customFormat="1" x14ac:dyDescent="0.25">
      <c r="E492" s="17"/>
    </row>
    <row r="493" spans="5:5" s="16" customFormat="1" x14ac:dyDescent="0.25">
      <c r="E493" s="17"/>
    </row>
    <row r="494" spans="5:5" s="16" customFormat="1" x14ac:dyDescent="0.25">
      <c r="E494" s="17"/>
    </row>
    <row r="495" spans="5:5" s="16" customFormat="1" x14ac:dyDescent="0.25">
      <c r="E495" s="17"/>
    </row>
    <row r="496" spans="5:5" s="16" customFormat="1" x14ac:dyDescent="0.25">
      <c r="E496" s="17"/>
    </row>
    <row r="497" spans="5:5" s="16" customFormat="1" x14ac:dyDescent="0.25">
      <c r="E497" s="17"/>
    </row>
    <row r="498" spans="5:5" s="16" customFormat="1" x14ac:dyDescent="0.25">
      <c r="E498" s="17"/>
    </row>
    <row r="499" spans="5:5" s="16" customFormat="1" x14ac:dyDescent="0.25">
      <c r="E499" s="17"/>
    </row>
    <row r="500" spans="5:5" s="16" customFormat="1" x14ac:dyDescent="0.25">
      <c r="E500" s="17"/>
    </row>
    <row r="501" spans="5:5" s="16" customFormat="1" x14ac:dyDescent="0.25">
      <c r="E501" s="17"/>
    </row>
    <row r="502" spans="5:5" s="16" customFormat="1" x14ac:dyDescent="0.25">
      <c r="E502" s="17"/>
    </row>
    <row r="503" spans="5:5" s="16" customFormat="1" x14ac:dyDescent="0.25">
      <c r="E503" s="17"/>
    </row>
    <row r="504" spans="5:5" s="16" customFormat="1" x14ac:dyDescent="0.25">
      <c r="E504" s="17"/>
    </row>
    <row r="505" spans="5:5" s="16" customFormat="1" x14ac:dyDescent="0.25">
      <c r="E505" s="17"/>
    </row>
    <row r="506" spans="5:5" s="16" customFormat="1" x14ac:dyDescent="0.25">
      <c r="E506" s="17"/>
    </row>
    <row r="507" spans="5:5" s="16" customFormat="1" x14ac:dyDescent="0.25">
      <c r="E507" s="17"/>
    </row>
    <row r="508" spans="5:5" s="16" customFormat="1" x14ac:dyDescent="0.25">
      <c r="E508" s="17"/>
    </row>
    <row r="509" spans="5:5" s="16" customFormat="1" x14ac:dyDescent="0.25">
      <c r="E509" s="17"/>
    </row>
    <row r="510" spans="5:5" s="16" customFormat="1" x14ac:dyDescent="0.25">
      <c r="E510" s="17"/>
    </row>
    <row r="511" spans="5:5" s="16" customFormat="1" x14ac:dyDescent="0.25">
      <c r="E511" s="17"/>
    </row>
    <row r="512" spans="5:5" s="16" customFormat="1" x14ac:dyDescent="0.25">
      <c r="E512" s="17"/>
    </row>
    <row r="513" spans="5:5" s="16" customFormat="1" x14ac:dyDescent="0.25">
      <c r="E513" s="17"/>
    </row>
    <row r="514" spans="5:5" s="16" customFormat="1" x14ac:dyDescent="0.25">
      <c r="E514" s="17"/>
    </row>
    <row r="515" spans="5:5" s="16" customFormat="1" x14ac:dyDescent="0.25">
      <c r="E515" s="17"/>
    </row>
    <row r="516" spans="5:5" s="16" customFormat="1" x14ac:dyDescent="0.25">
      <c r="E516" s="17"/>
    </row>
    <row r="517" spans="5:5" s="16" customFormat="1" x14ac:dyDescent="0.25">
      <c r="E517" s="17"/>
    </row>
    <row r="518" spans="5:5" s="16" customFormat="1" x14ac:dyDescent="0.25">
      <c r="E518" s="17"/>
    </row>
    <row r="519" spans="5:5" s="16" customFormat="1" x14ac:dyDescent="0.25">
      <c r="E519" s="17"/>
    </row>
    <row r="520" spans="5:5" s="16" customFormat="1" x14ac:dyDescent="0.25">
      <c r="E520" s="17"/>
    </row>
    <row r="521" spans="5:5" s="16" customFormat="1" x14ac:dyDescent="0.25">
      <c r="E521" s="17"/>
    </row>
    <row r="522" spans="5:5" s="16" customFormat="1" x14ac:dyDescent="0.25">
      <c r="E522" s="17"/>
    </row>
    <row r="523" spans="5:5" s="16" customFormat="1" x14ac:dyDescent="0.25">
      <c r="E523" s="17"/>
    </row>
    <row r="524" spans="5:5" s="16" customFormat="1" x14ac:dyDescent="0.25">
      <c r="E524" s="17"/>
    </row>
    <row r="525" spans="5:5" s="16" customFormat="1" x14ac:dyDescent="0.25">
      <c r="E525" s="17"/>
    </row>
    <row r="526" spans="5:5" s="16" customFormat="1" x14ac:dyDescent="0.25">
      <c r="E526" s="17"/>
    </row>
    <row r="527" spans="5:5" s="16" customFormat="1" x14ac:dyDescent="0.25">
      <c r="E527" s="17"/>
    </row>
    <row r="528" spans="5:5" s="16" customFormat="1" x14ac:dyDescent="0.25">
      <c r="E528" s="17"/>
    </row>
    <row r="529" spans="5:5" s="16" customFormat="1" x14ac:dyDescent="0.25">
      <c r="E529" s="17"/>
    </row>
    <row r="530" spans="5:5" s="16" customFormat="1" x14ac:dyDescent="0.25">
      <c r="E530" s="17"/>
    </row>
    <row r="531" spans="5:5" s="16" customFormat="1" x14ac:dyDescent="0.25">
      <c r="E531" s="17"/>
    </row>
    <row r="532" spans="5:5" s="16" customFormat="1" x14ac:dyDescent="0.25">
      <c r="E532" s="17"/>
    </row>
    <row r="533" spans="5:5" s="16" customFormat="1" x14ac:dyDescent="0.25">
      <c r="E533" s="17"/>
    </row>
    <row r="534" spans="5:5" s="16" customFormat="1" x14ac:dyDescent="0.25">
      <c r="E534" s="17"/>
    </row>
    <row r="535" spans="5:5" s="16" customFormat="1" x14ac:dyDescent="0.25">
      <c r="E535" s="17"/>
    </row>
    <row r="536" spans="5:5" s="16" customFormat="1" x14ac:dyDescent="0.25">
      <c r="E536" s="17"/>
    </row>
    <row r="537" spans="5:5" s="16" customFormat="1" x14ac:dyDescent="0.25">
      <c r="E537" s="17"/>
    </row>
    <row r="538" spans="5:5" s="16" customFormat="1" x14ac:dyDescent="0.25">
      <c r="E538" s="17"/>
    </row>
    <row r="539" spans="5:5" s="16" customFormat="1" x14ac:dyDescent="0.25">
      <c r="E539" s="17"/>
    </row>
    <row r="540" spans="5:5" s="16" customFormat="1" x14ac:dyDescent="0.25">
      <c r="E540" s="17"/>
    </row>
    <row r="541" spans="5:5" s="16" customFormat="1" x14ac:dyDescent="0.25">
      <c r="E541" s="17"/>
    </row>
    <row r="542" spans="5:5" s="16" customFormat="1" x14ac:dyDescent="0.25">
      <c r="E542" s="17"/>
    </row>
    <row r="543" spans="5:5" s="16" customFormat="1" x14ac:dyDescent="0.25">
      <c r="E543" s="17"/>
    </row>
    <row r="544" spans="5:5" s="16" customFormat="1" x14ac:dyDescent="0.25">
      <c r="E544" s="17"/>
    </row>
    <row r="545" spans="5:5" s="16" customFormat="1" x14ac:dyDescent="0.25">
      <c r="E545" s="17"/>
    </row>
    <row r="546" spans="5:5" s="16" customFormat="1" x14ac:dyDescent="0.25">
      <c r="E546" s="17"/>
    </row>
    <row r="547" spans="5:5" s="16" customFormat="1" x14ac:dyDescent="0.25">
      <c r="E547" s="17"/>
    </row>
    <row r="548" spans="5:5" s="16" customFormat="1" x14ac:dyDescent="0.25">
      <c r="E548" s="17"/>
    </row>
    <row r="549" spans="5:5" s="16" customFormat="1" x14ac:dyDescent="0.25">
      <c r="E549" s="17"/>
    </row>
    <row r="550" spans="5:5" s="16" customFormat="1" x14ac:dyDescent="0.25">
      <c r="E550" s="17"/>
    </row>
    <row r="551" spans="5:5" s="16" customFormat="1" x14ac:dyDescent="0.25">
      <c r="E551" s="17"/>
    </row>
    <row r="552" spans="5:5" s="16" customFormat="1" x14ac:dyDescent="0.25">
      <c r="E552" s="17"/>
    </row>
    <row r="553" spans="5:5" s="16" customFormat="1" x14ac:dyDescent="0.25">
      <c r="E553" s="17"/>
    </row>
    <row r="554" spans="5:5" s="16" customFormat="1" x14ac:dyDescent="0.25">
      <c r="E554" s="17"/>
    </row>
    <row r="555" spans="5:5" s="16" customFormat="1" x14ac:dyDescent="0.25">
      <c r="E555" s="17"/>
    </row>
    <row r="556" spans="5:5" s="16" customFormat="1" x14ac:dyDescent="0.25">
      <c r="E556" s="17"/>
    </row>
    <row r="557" spans="5:5" s="16" customFormat="1" x14ac:dyDescent="0.25">
      <c r="E557" s="17"/>
    </row>
    <row r="558" spans="5:5" s="16" customFormat="1" x14ac:dyDescent="0.25">
      <c r="E558" s="17"/>
    </row>
    <row r="559" spans="5:5" s="16" customFormat="1" x14ac:dyDescent="0.25">
      <c r="E559" s="17"/>
    </row>
    <row r="560" spans="5:5" s="16" customFormat="1" x14ac:dyDescent="0.25">
      <c r="E560" s="17"/>
    </row>
    <row r="561" spans="5:5" s="16" customFormat="1" x14ac:dyDescent="0.25">
      <c r="E561" s="17"/>
    </row>
    <row r="562" spans="5:5" s="16" customFormat="1" x14ac:dyDescent="0.25">
      <c r="E562" s="17"/>
    </row>
    <row r="563" spans="5:5" s="16" customFormat="1" x14ac:dyDescent="0.25">
      <c r="E563" s="17"/>
    </row>
    <row r="564" spans="5:5" s="16" customFormat="1" x14ac:dyDescent="0.25">
      <c r="E564" s="17"/>
    </row>
    <row r="565" spans="5:5" s="16" customFormat="1" x14ac:dyDescent="0.25">
      <c r="E565" s="17"/>
    </row>
    <row r="566" spans="5:5" s="16" customFormat="1" x14ac:dyDescent="0.25">
      <c r="E566" s="17"/>
    </row>
    <row r="567" spans="5:5" s="16" customFormat="1" x14ac:dyDescent="0.25">
      <c r="E567" s="17"/>
    </row>
    <row r="568" spans="5:5" s="16" customFormat="1" x14ac:dyDescent="0.25">
      <c r="E568" s="17"/>
    </row>
    <row r="569" spans="5:5" s="16" customFormat="1" x14ac:dyDescent="0.25">
      <c r="E569" s="17"/>
    </row>
    <row r="570" spans="5:5" s="16" customFormat="1" x14ac:dyDescent="0.25">
      <c r="E570" s="17"/>
    </row>
    <row r="571" spans="5:5" s="16" customFormat="1" x14ac:dyDescent="0.25">
      <c r="E571" s="17"/>
    </row>
    <row r="572" spans="5:5" s="16" customFormat="1" x14ac:dyDescent="0.25">
      <c r="E572" s="17"/>
    </row>
    <row r="573" spans="5:5" s="16" customFormat="1" x14ac:dyDescent="0.25">
      <c r="E573" s="17"/>
    </row>
    <row r="574" spans="5:5" s="16" customFormat="1" x14ac:dyDescent="0.25">
      <c r="E574" s="17"/>
    </row>
    <row r="575" spans="5:5" s="16" customFormat="1" x14ac:dyDescent="0.25">
      <c r="E575" s="17"/>
    </row>
    <row r="576" spans="5:5" s="16" customFormat="1" x14ac:dyDescent="0.25">
      <c r="E576" s="17"/>
    </row>
    <row r="577" spans="5:5" s="16" customFormat="1" x14ac:dyDescent="0.25">
      <c r="E577" s="17"/>
    </row>
    <row r="578" spans="5:5" s="16" customFormat="1" x14ac:dyDescent="0.25">
      <c r="E578" s="17"/>
    </row>
    <row r="579" spans="5:5" s="16" customFormat="1" x14ac:dyDescent="0.25">
      <c r="E579" s="17"/>
    </row>
    <row r="580" spans="5:5" s="16" customFormat="1" x14ac:dyDescent="0.25">
      <c r="E580" s="17"/>
    </row>
    <row r="581" spans="5:5" s="16" customFormat="1" x14ac:dyDescent="0.25">
      <c r="E581" s="17"/>
    </row>
    <row r="582" spans="5:5" s="16" customFormat="1" x14ac:dyDescent="0.25">
      <c r="E582" s="17"/>
    </row>
    <row r="583" spans="5:5" s="16" customFormat="1" x14ac:dyDescent="0.25">
      <c r="E583" s="17"/>
    </row>
    <row r="584" spans="5:5" s="16" customFormat="1" x14ac:dyDescent="0.25">
      <c r="E584" s="17"/>
    </row>
    <row r="585" spans="5:5" s="16" customFormat="1" x14ac:dyDescent="0.25">
      <c r="E585" s="17"/>
    </row>
    <row r="586" spans="5:5" s="16" customFormat="1" x14ac:dyDescent="0.25">
      <c r="E586" s="17"/>
    </row>
    <row r="587" spans="5:5" s="16" customFormat="1" x14ac:dyDescent="0.25">
      <c r="E587" s="17"/>
    </row>
    <row r="588" spans="5:5" s="16" customFormat="1" x14ac:dyDescent="0.25">
      <c r="E588" s="17"/>
    </row>
    <row r="589" spans="5:5" s="16" customFormat="1" x14ac:dyDescent="0.25">
      <c r="E589" s="17"/>
    </row>
    <row r="590" spans="5:5" s="16" customFormat="1" x14ac:dyDescent="0.25">
      <c r="E590" s="17"/>
    </row>
    <row r="591" spans="5:5" s="16" customFormat="1" x14ac:dyDescent="0.25">
      <c r="E591" s="17"/>
    </row>
    <row r="592" spans="5:5" s="16" customFormat="1" x14ac:dyDescent="0.25">
      <c r="E592" s="17"/>
    </row>
    <row r="593" spans="5:5" s="16" customFormat="1" x14ac:dyDescent="0.25">
      <c r="E593" s="17"/>
    </row>
    <row r="594" spans="5:5" s="16" customFormat="1" x14ac:dyDescent="0.25">
      <c r="E594" s="17"/>
    </row>
    <row r="595" spans="5:5" s="16" customFormat="1" x14ac:dyDescent="0.25">
      <c r="E595" s="17"/>
    </row>
    <row r="596" spans="5:5" s="16" customFormat="1" x14ac:dyDescent="0.25">
      <c r="E596" s="17"/>
    </row>
    <row r="597" spans="5:5" s="16" customFormat="1" x14ac:dyDescent="0.25">
      <c r="E597" s="17"/>
    </row>
    <row r="598" spans="5:5" s="16" customFormat="1" x14ac:dyDescent="0.25">
      <c r="E598" s="17"/>
    </row>
    <row r="599" spans="5:5" s="16" customFormat="1" x14ac:dyDescent="0.25">
      <c r="E599" s="17"/>
    </row>
    <row r="600" spans="5:5" s="16" customFormat="1" x14ac:dyDescent="0.25">
      <c r="E600" s="17"/>
    </row>
    <row r="601" spans="5:5" s="16" customFormat="1" x14ac:dyDescent="0.25">
      <c r="E601" s="17"/>
    </row>
  </sheetData>
  <sheetProtection algorithmName="SHA-512" hashValue="b8/Zx1d2AIkHyFPwUd/bzKvdsLoGrjmz3MatddIog6Yl4B49bMBTcudClJewF7K2xO/DQ/GzdY3CBnu9AnkgcQ==" saltValue="3zZYYIatWL8lgkCw008THg==" spinCount="100000" sheet="1" formatCells="0" formatColumns="0" formatRows="0" selectLockedCells="1"/>
  <mergeCells count="118">
    <mergeCell ref="Y9:Z9"/>
    <mergeCell ref="E196:E201"/>
    <mergeCell ref="E203:E205"/>
    <mergeCell ref="E212:E245"/>
    <mergeCell ref="E134:E137"/>
    <mergeCell ref="E142:E146"/>
    <mergeCell ref="E161:E181"/>
    <mergeCell ref="E183:E188"/>
    <mergeCell ref="E110:E111"/>
    <mergeCell ref="E113:E118"/>
    <mergeCell ref="E120:E121"/>
    <mergeCell ref="E124:E127"/>
    <mergeCell ref="E131:E132"/>
    <mergeCell ref="E35:E39"/>
    <mergeCell ref="E54:E60"/>
    <mergeCell ref="E62:E64"/>
    <mergeCell ref="E68:E98"/>
    <mergeCell ref="E100:E104"/>
    <mergeCell ref="E106:E108"/>
    <mergeCell ref="B246:C246"/>
    <mergeCell ref="B247:C247"/>
    <mergeCell ref="B248:B256"/>
    <mergeCell ref="B207:C207"/>
    <mergeCell ref="B208:C208"/>
    <mergeCell ref="B209:C209"/>
    <mergeCell ref="B210:C210"/>
    <mergeCell ref="B211:C211"/>
    <mergeCell ref="B206:C206"/>
    <mergeCell ref="B202:C202"/>
    <mergeCell ref="B203:B205"/>
    <mergeCell ref="B182:C182"/>
    <mergeCell ref="B150:C150"/>
    <mergeCell ref="B151:C151"/>
    <mergeCell ref="B152:C152"/>
    <mergeCell ref="B153:C153"/>
    <mergeCell ref="B154:C154"/>
    <mergeCell ref="B155:C155"/>
    <mergeCell ref="B157:C157"/>
    <mergeCell ref="B158:C158"/>
    <mergeCell ref="B159:C159"/>
    <mergeCell ref="B160:C160"/>
    <mergeCell ref="B161:B181"/>
    <mergeCell ref="B183:B188"/>
    <mergeCell ref="B189:C189"/>
    <mergeCell ref="B190:C190"/>
    <mergeCell ref="B191:C191"/>
    <mergeCell ref="B192:C192"/>
    <mergeCell ref="B193:C193"/>
    <mergeCell ref="B194:C194"/>
    <mergeCell ref="B195:C195"/>
    <mergeCell ref="B196:B201"/>
    <mergeCell ref="B149:C149"/>
    <mergeCell ref="B131:B132"/>
    <mergeCell ref="B133:C133"/>
    <mergeCell ref="B134:B137"/>
    <mergeCell ref="B138:C138"/>
    <mergeCell ref="B139:C139"/>
    <mergeCell ref="B140:C140"/>
    <mergeCell ref="B141:C141"/>
    <mergeCell ref="B142:B146"/>
    <mergeCell ref="B147:C147"/>
    <mergeCell ref="B148:C148"/>
    <mergeCell ref="B106:B108"/>
    <mergeCell ref="B61:C61"/>
    <mergeCell ref="B62:B64"/>
    <mergeCell ref="B65:C65"/>
    <mergeCell ref="B66:C66"/>
    <mergeCell ref="B67:C67"/>
    <mergeCell ref="B68:B98"/>
    <mergeCell ref="B99:C99"/>
    <mergeCell ref="B100:B104"/>
    <mergeCell ref="B105:C105"/>
    <mergeCell ref="B130:C130"/>
    <mergeCell ref="B109:C109"/>
    <mergeCell ref="B110:B111"/>
    <mergeCell ref="B112:C112"/>
    <mergeCell ref="B113:B118"/>
    <mergeCell ref="B119:C119"/>
    <mergeCell ref="B120:B121"/>
    <mergeCell ref="B122:C122"/>
    <mergeCell ref="B123:C123"/>
    <mergeCell ref="B124:B127"/>
    <mergeCell ref="B128:C128"/>
    <mergeCell ref="B129:C129"/>
    <mergeCell ref="B41:C41"/>
    <mergeCell ref="B42:C42"/>
    <mergeCell ref="B43:B45"/>
    <mergeCell ref="E43:E45"/>
    <mergeCell ref="B46:C46"/>
    <mergeCell ref="B47:C47"/>
    <mergeCell ref="B48:B52"/>
    <mergeCell ref="E48:E52"/>
    <mergeCell ref="B54:B60"/>
    <mergeCell ref="B53:C53"/>
    <mergeCell ref="C257:I257"/>
    <mergeCell ref="C258:I258"/>
    <mergeCell ref="C259:I259"/>
    <mergeCell ref="B5:F5"/>
    <mergeCell ref="G262:H262"/>
    <mergeCell ref="Q6:X6"/>
    <mergeCell ref="Y6:Z6"/>
    <mergeCell ref="U2:X2"/>
    <mergeCell ref="B34:C34"/>
    <mergeCell ref="V3:X3"/>
    <mergeCell ref="E4:X4"/>
    <mergeCell ref="B6:F8"/>
    <mergeCell ref="P7:V7"/>
    <mergeCell ref="X7:X9"/>
    <mergeCell ref="B9:C9"/>
    <mergeCell ref="B10:C10"/>
    <mergeCell ref="B11:C11"/>
    <mergeCell ref="B12:C12"/>
    <mergeCell ref="B13:B33"/>
    <mergeCell ref="E13:E33"/>
    <mergeCell ref="H7:N7"/>
    <mergeCell ref="B3:F3"/>
    <mergeCell ref="B35:B39"/>
    <mergeCell ref="B40:C40"/>
  </mergeCells>
  <conditionalFormatting sqref="Q6">
    <cfRule type="cellIs" dxfId="1" priority="2" operator="equal">
      <formula>0</formula>
    </cfRule>
  </conditionalFormatting>
  <pageMargins left="0.70866141732283472" right="0.70866141732283472" top="0.78740157480314965" bottom="0.59055118110236227" header="0.31496062992125984" footer="0.31496062992125984"/>
  <pageSetup paperSize="9" scale="44"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List2">
    <tabColor theme="3" tint="0.39997558519241921"/>
    <pageSetUpPr fitToPage="1"/>
  </sheetPr>
  <dimension ref="A1:DP775"/>
  <sheetViews>
    <sheetView showGridLines="0" zoomScale="85" zoomScaleNormal="85" zoomScaleSheetLayoutView="85" workbookViewId="0">
      <pane xSplit="6" ySplit="9" topLeftCell="G240" activePane="bottomRight" state="frozen"/>
      <selection activeCell="B139" sqref="B139:C139"/>
      <selection pane="topRight" activeCell="B139" sqref="B139:C139"/>
      <selection pane="bottomLeft" activeCell="B139" sqref="B139:C139"/>
      <selection pane="bottomRight" activeCell="AP159" sqref="AP159"/>
    </sheetView>
  </sheetViews>
  <sheetFormatPr defaultRowHeight="15" x14ac:dyDescent="0.25"/>
  <cols>
    <col min="1" max="1" width="1.85546875" customWidth="1"/>
    <col min="2" max="2" width="8" customWidth="1"/>
    <col min="3" max="3" width="49.5703125" customWidth="1"/>
    <col min="4" max="4" width="8.7109375" customWidth="1"/>
    <col min="5" max="5" width="8.42578125" style="2" customWidth="1"/>
    <col min="6" max="6" width="7.85546875" customWidth="1"/>
    <col min="7" max="7" width="12.140625" customWidth="1"/>
    <col min="8" max="8" width="10.7109375" customWidth="1"/>
    <col min="9" max="22" width="10.7109375" hidden="1" customWidth="1"/>
    <col min="23" max="24" width="10.7109375" customWidth="1"/>
    <col min="25" max="37" width="10.7109375" hidden="1" customWidth="1"/>
    <col min="38" max="38" width="12.42578125" hidden="1" customWidth="1"/>
    <col min="39" max="39" width="3.28515625" hidden="1" customWidth="1"/>
    <col min="40" max="42" width="10.7109375" customWidth="1"/>
    <col min="43" max="120" width="9.140625" style="16"/>
  </cols>
  <sheetData>
    <row r="1" spans="2:120" ht="18.75" customHeight="1" x14ac:dyDescent="0.3">
      <c r="B1" s="105" t="s">
        <v>355</v>
      </c>
      <c r="C1" s="106"/>
      <c r="D1" s="14"/>
      <c r="E1" s="107"/>
      <c r="F1" s="14"/>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4"/>
      <c r="AR1" s="44"/>
      <c r="AS1" s="44"/>
      <c r="AT1" s="44"/>
      <c r="AU1" s="44"/>
      <c r="AV1" s="44"/>
      <c r="AW1" s="44"/>
      <c r="AX1" s="44"/>
      <c r="AY1" s="44"/>
    </row>
    <row r="2" spans="2:120" s="12" customFormat="1" ht="18.75" customHeight="1" thickBot="1" x14ac:dyDescent="0.4">
      <c r="B2" s="61" t="s">
        <v>908</v>
      </c>
      <c r="E2" s="13"/>
      <c r="AK2" s="795" t="s">
        <v>320</v>
      </c>
      <c r="AL2" s="795"/>
      <c r="AM2" s="795"/>
      <c r="AN2" s="795"/>
      <c r="AQ2" s="16"/>
      <c r="AR2" s="16"/>
      <c r="AS2" s="16"/>
      <c r="AT2" s="16"/>
      <c r="AU2" s="16"/>
      <c r="AV2" s="16"/>
      <c r="AW2" s="16"/>
      <c r="AX2" s="16"/>
      <c r="AY2" s="16"/>
      <c r="AZ2" s="16"/>
      <c r="BA2" s="16"/>
      <c r="BB2" s="16"/>
      <c r="BC2" s="16"/>
      <c r="BD2" s="16"/>
      <c r="BE2" s="16"/>
      <c r="BF2" s="16"/>
      <c r="BG2" s="16"/>
      <c r="BH2" s="16"/>
      <c r="BI2" s="16"/>
      <c r="BJ2" s="16"/>
      <c r="BK2" s="16"/>
      <c r="BL2" s="16"/>
      <c r="BM2" s="16"/>
      <c r="BN2" s="16"/>
      <c r="BO2" s="16"/>
      <c r="BP2" s="16"/>
      <c r="BQ2" s="16"/>
      <c r="BR2" s="16"/>
      <c r="BS2" s="16"/>
      <c r="BT2" s="16"/>
      <c r="BU2" s="16"/>
      <c r="BV2" s="16"/>
      <c r="BW2" s="16"/>
      <c r="BX2" s="16"/>
      <c r="BY2" s="16"/>
      <c r="BZ2" s="16"/>
      <c r="CA2" s="16"/>
      <c r="CB2" s="16"/>
      <c r="CC2" s="16"/>
      <c r="CD2" s="16"/>
      <c r="CE2" s="16"/>
      <c r="CF2" s="16"/>
      <c r="CG2" s="16"/>
      <c r="CH2" s="16"/>
      <c r="CI2" s="16"/>
      <c r="CJ2" s="16"/>
      <c r="CK2" s="16"/>
      <c r="CL2" s="16"/>
      <c r="CM2" s="16"/>
      <c r="CN2" s="16"/>
      <c r="CO2" s="16"/>
      <c r="CP2" s="16"/>
      <c r="CQ2" s="16"/>
      <c r="CR2" s="16"/>
      <c r="CS2" s="16"/>
      <c r="CT2" s="16"/>
      <c r="CU2" s="16"/>
      <c r="CV2" s="16"/>
      <c r="CW2" s="16"/>
      <c r="CX2" s="16"/>
      <c r="CY2" s="16"/>
      <c r="CZ2" s="16"/>
      <c r="DA2" s="16"/>
      <c r="DB2" s="16"/>
      <c r="DC2" s="16"/>
      <c r="DD2" s="16"/>
      <c r="DE2" s="16"/>
      <c r="DF2" s="16"/>
      <c r="DG2" s="16"/>
      <c r="DH2" s="16"/>
      <c r="DI2" s="16"/>
      <c r="DJ2" s="16"/>
      <c r="DK2" s="16"/>
      <c r="DL2" s="16"/>
      <c r="DM2" s="16"/>
      <c r="DN2" s="16"/>
      <c r="DO2" s="16"/>
      <c r="DP2" s="16"/>
    </row>
    <row r="3" spans="2:120" ht="34.5" thickTop="1" x14ac:dyDescent="0.3">
      <c r="B3" s="884" t="str">
        <f>'Hlavní činnost'!B3:F3</f>
        <v>Příloha č. 1  Náklady a výnosy příspěvkové organizace</v>
      </c>
      <c r="C3" s="885"/>
      <c r="D3" s="886"/>
      <c r="E3" s="886"/>
      <c r="F3" s="886"/>
      <c r="G3" s="119"/>
      <c r="H3" s="119"/>
      <c r="I3" s="119"/>
      <c r="J3" s="119"/>
      <c r="K3" s="119"/>
      <c r="L3" s="119"/>
      <c r="M3" s="119"/>
      <c r="N3" s="119"/>
      <c r="O3" s="119"/>
      <c r="P3" s="119"/>
      <c r="Q3" s="119"/>
      <c r="R3" s="119"/>
      <c r="S3" s="119"/>
      <c r="T3" s="119"/>
      <c r="U3" s="119"/>
      <c r="V3" s="119"/>
      <c r="W3" s="119"/>
      <c r="X3" s="119"/>
      <c r="Y3" s="119"/>
      <c r="Z3" s="119"/>
      <c r="AA3" s="119"/>
      <c r="AB3" s="119"/>
      <c r="AC3" s="119"/>
      <c r="AD3" s="119"/>
      <c r="AE3" s="119"/>
      <c r="AF3" s="119"/>
      <c r="AG3" s="119"/>
      <c r="AH3" s="119"/>
      <c r="AI3" s="119"/>
      <c r="AJ3" s="119"/>
      <c r="AK3" s="301" t="s">
        <v>222</v>
      </c>
      <c r="AL3" s="883">
        <f>IF('Hlavní činnost'!V3=0,"",'Hlavní činnost'!V3)</f>
        <v>1352</v>
      </c>
      <c r="AM3" s="883"/>
      <c r="AN3" s="883"/>
      <c r="AO3" s="119"/>
      <c r="AP3" s="302"/>
    </row>
    <row r="4" spans="2:120" ht="20.25" customHeight="1" x14ac:dyDescent="0.25">
      <c r="B4" s="889" t="s">
        <v>384</v>
      </c>
      <c r="C4" s="890"/>
      <c r="D4" s="890"/>
      <c r="E4" s="799" t="str">
        <f>IF('Hlavní činnost'!E4=0,"",'Hlavní činnost'!E4)</f>
        <v>Dům dětí a mládeže Vila Tereza, Uničov</v>
      </c>
      <c r="F4" s="799"/>
      <c r="G4" s="799"/>
      <c r="H4" s="799"/>
      <c r="I4" s="799"/>
      <c r="J4" s="799"/>
      <c r="K4" s="799"/>
      <c r="L4" s="799"/>
      <c r="M4" s="799"/>
      <c r="N4" s="799"/>
      <c r="O4" s="799"/>
      <c r="P4" s="799"/>
      <c r="Q4" s="799"/>
      <c r="R4" s="799"/>
      <c r="S4" s="799"/>
      <c r="T4" s="799"/>
      <c r="U4" s="799"/>
      <c r="V4" s="799"/>
      <c r="W4" s="799"/>
      <c r="X4" s="799"/>
      <c r="Y4" s="799"/>
      <c r="Z4" s="799"/>
      <c r="AA4" s="799"/>
      <c r="AB4" s="799"/>
      <c r="AC4" s="799"/>
      <c r="AD4" s="799"/>
      <c r="AE4" s="799"/>
      <c r="AF4" s="799"/>
      <c r="AG4" s="799"/>
      <c r="AH4" s="799"/>
      <c r="AI4" s="799"/>
      <c r="AJ4" s="799"/>
      <c r="AK4" s="799"/>
      <c r="AL4" s="799"/>
      <c r="AM4" s="799"/>
      <c r="AN4" s="799"/>
      <c r="AO4" s="14"/>
      <c r="AP4" s="305"/>
    </row>
    <row r="5" spans="2:120" ht="36" customHeight="1" thickBot="1" x14ac:dyDescent="0.3">
      <c r="B5" s="879" t="str">
        <f>'Úvodní list'!B11</f>
        <v xml:space="preserve">Pozn. :   </v>
      </c>
      <c r="C5" s="880"/>
      <c r="D5" s="880"/>
      <c r="E5" s="880"/>
      <c r="F5" s="880"/>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245"/>
      <c r="AI5" s="245"/>
      <c r="AJ5" s="245"/>
      <c r="AK5" s="245"/>
      <c r="AL5" s="245"/>
      <c r="AM5" s="245"/>
      <c r="AN5" s="245"/>
      <c r="AO5" s="307"/>
      <c r="AP5" s="308"/>
    </row>
    <row r="6" spans="2:120" ht="29.25" customHeight="1" thickTop="1" thickBot="1" x14ac:dyDescent="0.3">
      <c r="B6" s="800" t="s">
        <v>373</v>
      </c>
      <c r="C6" s="801"/>
      <c r="D6" s="801"/>
      <c r="E6" s="801"/>
      <c r="F6" s="802"/>
      <c r="G6" s="309"/>
      <c r="H6" s="309"/>
      <c r="I6" s="309"/>
      <c r="J6" s="309"/>
      <c r="K6" s="310"/>
      <c r="L6" s="310"/>
      <c r="M6" s="310"/>
      <c r="N6" s="310"/>
      <c r="O6" s="310"/>
      <c r="P6" s="310"/>
      <c r="Q6" s="310"/>
      <c r="R6" s="310"/>
      <c r="S6" s="309"/>
      <c r="T6" s="309"/>
      <c r="U6" s="309"/>
      <c r="V6" s="310"/>
      <c r="W6" s="357" t="s">
        <v>310</v>
      </c>
      <c r="X6" s="357"/>
      <c r="Y6" s="311"/>
      <c r="Z6" s="357"/>
      <c r="AA6" s="893" t="str">
        <f>IF(W247=(ROUND(W247,-3)),"","POZOR ÚDAJE NÁVRHU ROZPOČTU 2025 je třeba  zaokrouh. na tis. Kč")</f>
        <v/>
      </c>
      <c r="AB6" s="893"/>
      <c r="AC6" s="893"/>
      <c r="AD6" s="893"/>
      <c r="AE6" s="893"/>
      <c r="AF6" s="893"/>
      <c r="AG6" s="893"/>
      <c r="AH6" s="893"/>
      <c r="AI6" s="893"/>
      <c r="AJ6" s="893"/>
      <c r="AK6" s="893"/>
      <c r="AL6" s="357"/>
      <c r="AM6" s="312"/>
      <c r="AN6" s="358"/>
      <c r="AO6" s="881" t="s">
        <v>386</v>
      </c>
      <c r="AP6" s="882"/>
    </row>
    <row r="7" spans="2:120" ht="18.75" customHeight="1" thickTop="1" x14ac:dyDescent="0.25">
      <c r="B7" s="803"/>
      <c r="C7" s="804"/>
      <c r="D7" s="804"/>
      <c r="E7" s="804"/>
      <c r="F7" s="804"/>
      <c r="G7" s="314">
        <v>2024</v>
      </c>
      <c r="H7" s="807" t="s">
        <v>312</v>
      </c>
      <c r="I7" s="808"/>
      <c r="J7" s="808"/>
      <c r="K7" s="808"/>
      <c r="L7" s="808"/>
      <c r="M7" s="808"/>
      <c r="N7" s="808"/>
      <c r="O7" s="808"/>
      <c r="P7" s="808"/>
      <c r="Q7" s="808"/>
      <c r="R7" s="808"/>
      <c r="S7" s="808"/>
      <c r="T7" s="808"/>
      <c r="U7" s="808"/>
      <c r="V7" s="808"/>
      <c r="W7" s="314">
        <v>2025</v>
      </c>
      <c r="X7" s="807" t="s">
        <v>313</v>
      </c>
      <c r="Y7" s="808"/>
      <c r="Z7" s="808"/>
      <c r="AA7" s="808"/>
      <c r="AB7" s="808"/>
      <c r="AC7" s="808"/>
      <c r="AD7" s="808"/>
      <c r="AE7" s="808"/>
      <c r="AF7" s="808"/>
      <c r="AG7" s="808"/>
      <c r="AH7" s="808"/>
      <c r="AI7" s="808"/>
      <c r="AJ7" s="808"/>
      <c r="AK7" s="808"/>
      <c r="AL7" s="808"/>
      <c r="AM7" s="315"/>
      <c r="AN7" s="810" t="s">
        <v>934</v>
      </c>
      <c r="AO7" s="313">
        <v>2026</v>
      </c>
      <c r="AP7" s="359">
        <v>2027</v>
      </c>
    </row>
    <row r="8" spans="2:120" ht="51.75" customHeight="1" x14ac:dyDescent="0.25">
      <c r="B8" s="805"/>
      <c r="C8" s="806"/>
      <c r="D8" s="806"/>
      <c r="E8" s="806"/>
      <c r="F8" s="806"/>
      <c r="G8" s="736" t="s">
        <v>913</v>
      </c>
      <c r="H8" s="318" t="s">
        <v>949</v>
      </c>
      <c r="I8" s="319" t="s">
        <v>946</v>
      </c>
      <c r="J8" s="319" t="s">
        <v>946</v>
      </c>
      <c r="K8" s="319" t="s">
        <v>946</v>
      </c>
      <c r="L8" s="319" t="s">
        <v>946</v>
      </c>
      <c r="M8" s="319" t="s">
        <v>946</v>
      </c>
      <c r="N8" s="319" t="s">
        <v>946</v>
      </c>
      <c r="O8" s="319" t="s">
        <v>946</v>
      </c>
      <c r="P8" s="319" t="s">
        <v>946</v>
      </c>
      <c r="Q8" s="319" t="s">
        <v>946</v>
      </c>
      <c r="R8" s="319" t="s">
        <v>946</v>
      </c>
      <c r="S8" s="319" t="s">
        <v>946</v>
      </c>
      <c r="T8" s="319" t="s">
        <v>946</v>
      </c>
      <c r="U8" s="319" t="s">
        <v>946</v>
      </c>
      <c r="V8" s="360" t="s">
        <v>946</v>
      </c>
      <c r="W8" s="413" t="s">
        <v>909</v>
      </c>
      <c r="X8" s="403" t="s">
        <v>949</v>
      </c>
      <c r="Y8" s="404"/>
      <c r="Z8" s="404"/>
      <c r="AA8" s="404"/>
      <c r="AB8" s="404"/>
      <c r="AC8" s="404"/>
      <c r="AD8" s="404"/>
      <c r="AE8" s="404"/>
      <c r="AF8" s="404"/>
      <c r="AG8" s="404"/>
      <c r="AH8" s="404"/>
      <c r="AI8" s="404"/>
      <c r="AJ8" s="404"/>
      <c r="AK8" s="404"/>
      <c r="AL8" s="405"/>
      <c r="AM8" s="887" t="s">
        <v>374</v>
      </c>
      <c r="AN8" s="810"/>
      <c r="AO8" s="361" t="s">
        <v>874</v>
      </c>
      <c r="AP8" s="362" t="s">
        <v>906</v>
      </c>
    </row>
    <row r="9" spans="2:120" ht="30" customHeight="1" thickBot="1" x14ac:dyDescent="0.3">
      <c r="B9" s="812" t="s">
        <v>2</v>
      </c>
      <c r="C9" s="813"/>
      <c r="D9" s="130" t="s">
        <v>336</v>
      </c>
      <c r="E9" s="131" t="s">
        <v>32</v>
      </c>
      <c r="F9" s="132" t="s">
        <v>33</v>
      </c>
      <c r="G9" s="323" t="s">
        <v>223</v>
      </c>
      <c r="H9" s="363">
        <v>131</v>
      </c>
      <c r="I9" s="364" t="s">
        <v>946</v>
      </c>
      <c r="J9" s="364" t="s">
        <v>946</v>
      </c>
      <c r="K9" s="364" t="s">
        <v>946</v>
      </c>
      <c r="L9" s="364" t="s">
        <v>946</v>
      </c>
      <c r="M9" s="364" t="s">
        <v>946</v>
      </c>
      <c r="N9" s="364" t="s">
        <v>946</v>
      </c>
      <c r="O9" s="364" t="s">
        <v>946</v>
      </c>
      <c r="P9" s="364" t="s">
        <v>946</v>
      </c>
      <c r="Q9" s="364" t="s">
        <v>946</v>
      </c>
      <c r="R9" s="364" t="s">
        <v>946</v>
      </c>
      <c r="S9" s="364" t="s">
        <v>946</v>
      </c>
      <c r="T9" s="364" t="s">
        <v>946</v>
      </c>
      <c r="U9" s="364" t="s">
        <v>946</v>
      </c>
      <c r="V9" s="365" t="s">
        <v>946</v>
      </c>
      <c r="W9" s="323" t="s">
        <v>223</v>
      </c>
      <c r="X9" s="363">
        <v>131</v>
      </c>
      <c r="Y9" s="363"/>
      <c r="Z9" s="363"/>
      <c r="AA9" s="363"/>
      <c r="AB9" s="363"/>
      <c r="AC9" s="363"/>
      <c r="AD9" s="363"/>
      <c r="AE9" s="363"/>
      <c r="AF9" s="363"/>
      <c r="AG9" s="363"/>
      <c r="AH9" s="363"/>
      <c r="AI9" s="363"/>
      <c r="AJ9" s="363"/>
      <c r="AK9" s="363"/>
      <c r="AL9" s="366"/>
      <c r="AM9" s="888"/>
      <c r="AN9" s="811"/>
      <c r="AO9" s="891" t="str">
        <f>IF((AO247+AP247)=(ROUND((AO247+AP247),-3)),"(v Kč zaokrouhl. na tis. Kč)","POZOR ÚDAJE NÁVRHU SV  je třeba  zaokrouh. na tis. Kč")</f>
        <v>(v Kč zaokrouhl. na tis. Kč)</v>
      </c>
      <c r="AP9" s="892"/>
    </row>
    <row r="10" spans="2:120" ht="16.5" customHeight="1" x14ac:dyDescent="0.25">
      <c r="B10" s="894" t="s">
        <v>3</v>
      </c>
      <c r="C10" s="895"/>
      <c r="D10" s="423"/>
      <c r="E10" s="292"/>
      <c r="F10" s="293"/>
      <c r="G10" s="397">
        <f t="shared" ref="G10" si="0">G11+G147+G151+G153</f>
        <v>48000</v>
      </c>
      <c r="H10" s="398">
        <f>SUM(H11,H147,H151,H153)</f>
        <v>48000</v>
      </c>
      <c r="I10" s="398">
        <f t="shared" ref="I10:V10" si="1">SUM(I11,I147,I151,I153)</f>
        <v>0</v>
      </c>
      <c r="J10" s="398">
        <f t="shared" si="1"/>
        <v>0</v>
      </c>
      <c r="K10" s="398">
        <f t="shared" si="1"/>
        <v>0</v>
      </c>
      <c r="L10" s="398">
        <f t="shared" si="1"/>
        <v>0</v>
      </c>
      <c r="M10" s="398">
        <f t="shared" si="1"/>
        <v>0</v>
      </c>
      <c r="N10" s="398">
        <f t="shared" si="1"/>
        <v>0</v>
      </c>
      <c r="O10" s="398">
        <f t="shared" si="1"/>
        <v>0</v>
      </c>
      <c r="P10" s="398">
        <f t="shared" si="1"/>
        <v>0</v>
      </c>
      <c r="Q10" s="398">
        <f t="shared" si="1"/>
        <v>0</v>
      </c>
      <c r="R10" s="398">
        <f t="shared" si="1"/>
        <v>0</v>
      </c>
      <c r="S10" s="398">
        <f t="shared" si="1"/>
        <v>0</v>
      </c>
      <c r="T10" s="398">
        <f t="shared" si="1"/>
        <v>0</v>
      </c>
      <c r="U10" s="398">
        <f t="shared" si="1"/>
        <v>0</v>
      </c>
      <c r="V10" s="412">
        <f t="shared" si="1"/>
        <v>0</v>
      </c>
      <c r="W10" s="345">
        <f t="shared" ref="W10:AL10" si="2">W11+W147+W151+W153</f>
        <v>51000</v>
      </c>
      <c r="X10" s="346">
        <f t="shared" si="2"/>
        <v>51000</v>
      </c>
      <c r="Y10" s="346">
        <f t="shared" si="2"/>
        <v>0</v>
      </c>
      <c r="Z10" s="346">
        <f t="shared" si="2"/>
        <v>0</v>
      </c>
      <c r="AA10" s="346">
        <f t="shared" si="2"/>
        <v>0</v>
      </c>
      <c r="AB10" s="346">
        <f t="shared" ref="AB10:AI10" si="3">AB11+AB147+AB151+AB153</f>
        <v>0</v>
      </c>
      <c r="AC10" s="346">
        <f t="shared" si="3"/>
        <v>0</v>
      </c>
      <c r="AD10" s="346">
        <f t="shared" si="3"/>
        <v>0</v>
      </c>
      <c r="AE10" s="346">
        <f t="shared" si="3"/>
        <v>0</v>
      </c>
      <c r="AF10" s="346">
        <f t="shared" si="3"/>
        <v>0</v>
      </c>
      <c r="AG10" s="346">
        <f t="shared" si="3"/>
        <v>0</v>
      </c>
      <c r="AH10" s="346">
        <f t="shared" si="3"/>
        <v>0</v>
      </c>
      <c r="AI10" s="346">
        <f t="shared" si="3"/>
        <v>0</v>
      </c>
      <c r="AJ10" s="346">
        <f t="shared" si="2"/>
        <v>0</v>
      </c>
      <c r="AK10" s="346">
        <f t="shared" si="2"/>
        <v>0</v>
      </c>
      <c r="AL10" s="347">
        <f t="shared" si="2"/>
        <v>0</v>
      </c>
      <c r="AM10" s="380"/>
      <c r="AN10" s="294">
        <f t="shared" ref="AN10:AN55" si="4">W10-G10</f>
        <v>3000</v>
      </c>
      <c r="AO10" s="381">
        <f t="shared" ref="AO10:AP10" si="5">AO11+AO147+AO151+AO153</f>
        <v>54000</v>
      </c>
      <c r="AP10" s="382">
        <f t="shared" si="5"/>
        <v>56000</v>
      </c>
    </row>
    <row r="11" spans="2:120" ht="16.5" customHeight="1" x14ac:dyDescent="0.25">
      <c r="B11" s="844" t="s">
        <v>4</v>
      </c>
      <c r="C11" s="845"/>
      <c r="D11" s="259"/>
      <c r="E11" s="260"/>
      <c r="F11" s="261"/>
      <c r="G11" s="476">
        <f t="shared" ref="G11" si="6">G12+G34+G40+G41+G42+G46+G47+G53+G61+G65+G66+G67+G99+G105+G109+G112+G119+G122+G123+G128+G129+G130+G133+G138+G139+G140+G141</f>
        <v>48000</v>
      </c>
      <c r="H11" s="477">
        <f>SUM(H12,H34,H40,H41,H42,H46,H47,H53,H61,H65,H66,H67,H99,H105,H109,H112,H119,H122,H123,H128,H129,H130,H133,H138,H139,H140,H141)</f>
        <v>48000</v>
      </c>
      <c r="I11" s="477">
        <f t="shared" ref="I11:V11" si="7">SUM(I12,I34,I40,I41,I42,I46,I47,I53,I61,I65,I66,I67,I99,I105,I109,I112,I119,I122,I123,I128,I129,I130,I133,I138,I139,I140,I141)</f>
        <v>0</v>
      </c>
      <c r="J11" s="477">
        <f t="shared" si="7"/>
        <v>0</v>
      </c>
      <c r="K11" s="477">
        <f t="shared" si="7"/>
        <v>0</v>
      </c>
      <c r="L11" s="477">
        <f t="shared" si="7"/>
        <v>0</v>
      </c>
      <c r="M11" s="477">
        <f t="shared" si="7"/>
        <v>0</v>
      </c>
      <c r="N11" s="477">
        <f t="shared" si="7"/>
        <v>0</v>
      </c>
      <c r="O11" s="477">
        <f t="shared" si="7"/>
        <v>0</v>
      </c>
      <c r="P11" s="477">
        <f t="shared" si="7"/>
        <v>0</v>
      </c>
      <c r="Q11" s="477">
        <f t="shared" si="7"/>
        <v>0</v>
      </c>
      <c r="R11" s="477">
        <f t="shared" si="7"/>
        <v>0</v>
      </c>
      <c r="S11" s="477">
        <f t="shared" si="7"/>
        <v>0</v>
      </c>
      <c r="T11" s="477">
        <f t="shared" si="7"/>
        <v>0</v>
      </c>
      <c r="U11" s="477">
        <f t="shared" si="7"/>
        <v>0</v>
      </c>
      <c r="V11" s="475">
        <f t="shared" si="7"/>
        <v>0</v>
      </c>
      <c r="W11" s="478">
        <f t="shared" ref="W11:AL11" si="8">W12+W34+W40+W41+W42+W46+W47+W53+W61+W65+W66+W67+W99+W105+W109+W112+W119+W122+W123+W128+W129+W130+W133+W138+W139+W140+W141</f>
        <v>51000</v>
      </c>
      <c r="X11" s="479">
        <f t="shared" si="8"/>
        <v>51000</v>
      </c>
      <c r="Y11" s="479">
        <f t="shared" si="8"/>
        <v>0</v>
      </c>
      <c r="Z11" s="479">
        <f t="shared" si="8"/>
        <v>0</v>
      </c>
      <c r="AA11" s="479">
        <f t="shared" si="8"/>
        <v>0</v>
      </c>
      <c r="AB11" s="479">
        <f t="shared" ref="AB11:AI11" si="9">AB12+AB34+AB40+AB41+AB42+AB46+AB47+AB53+AB61+AB65+AB66+AB67+AB99+AB105+AB109+AB112+AB119+AB122+AB123+AB128+AB129+AB130+AB133+AB138+AB139+AB140+AB141</f>
        <v>0</v>
      </c>
      <c r="AC11" s="479">
        <f t="shared" si="9"/>
        <v>0</v>
      </c>
      <c r="AD11" s="479">
        <f t="shared" si="9"/>
        <v>0</v>
      </c>
      <c r="AE11" s="479">
        <f t="shared" si="9"/>
        <v>0</v>
      </c>
      <c r="AF11" s="479">
        <f t="shared" si="9"/>
        <v>0</v>
      </c>
      <c r="AG11" s="479">
        <f t="shared" si="9"/>
        <v>0</v>
      </c>
      <c r="AH11" s="479">
        <f t="shared" si="9"/>
        <v>0</v>
      </c>
      <c r="AI11" s="479">
        <f t="shared" si="9"/>
        <v>0</v>
      </c>
      <c r="AJ11" s="479">
        <f t="shared" si="8"/>
        <v>0</v>
      </c>
      <c r="AK11" s="479">
        <f t="shared" si="8"/>
        <v>0</v>
      </c>
      <c r="AL11" s="480">
        <f t="shared" si="8"/>
        <v>0</v>
      </c>
      <c r="AM11" s="481"/>
      <c r="AN11" s="482">
        <f t="shared" si="4"/>
        <v>3000</v>
      </c>
      <c r="AO11" s="483">
        <f t="shared" ref="AO11:AP11" si="10">AO12+AO34+AO40+AO41+AO42+AO46+AO47+AO53+AO61+AO65+AO66+AO67+AO99+AO105+AO109+AO112+AO119+AO122+AO123+AO128+AO129+AO130+AO133+AO138+AO139+AO140+AO141</f>
        <v>54000</v>
      </c>
      <c r="AP11" s="484">
        <f t="shared" si="10"/>
        <v>56000</v>
      </c>
    </row>
    <row r="12" spans="2:120" ht="15.75" customHeight="1" x14ac:dyDescent="0.25">
      <c r="B12" s="818" t="s">
        <v>205</v>
      </c>
      <c r="C12" s="819"/>
      <c r="D12" s="136"/>
      <c r="E12" s="137">
        <v>501</v>
      </c>
      <c r="F12" s="138"/>
      <c r="G12" s="486">
        <f>SUM(G13:G33)</f>
        <v>1000</v>
      </c>
      <c r="H12" s="487">
        <f t="shared" ref="H12:V12" si="11">SUM(H13:H33)</f>
        <v>1000</v>
      </c>
      <c r="I12" s="487">
        <f t="shared" si="11"/>
        <v>0</v>
      </c>
      <c r="J12" s="487">
        <f t="shared" si="11"/>
        <v>0</v>
      </c>
      <c r="K12" s="487">
        <f t="shared" si="11"/>
        <v>0</v>
      </c>
      <c r="L12" s="487">
        <f t="shared" si="11"/>
        <v>0</v>
      </c>
      <c r="M12" s="487">
        <f t="shared" si="11"/>
        <v>0</v>
      </c>
      <c r="N12" s="487">
        <f t="shared" si="11"/>
        <v>0</v>
      </c>
      <c r="O12" s="487">
        <f t="shared" si="11"/>
        <v>0</v>
      </c>
      <c r="P12" s="487">
        <f t="shared" si="11"/>
        <v>0</v>
      </c>
      <c r="Q12" s="487">
        <f t="shared" si="11"/>
        <v>0</v>
      </c>
      <c r="R12" s="487">
        <f t="shared" si="11"/>
        <v>0</v>
      </c>
      <c r="S12" s="487">
        <f t="shared" si="11"/>
        <v>0</v>
      </c>
      <c r="T12" s="487">
        <f t="shared" si="11"/>
        <v>0</v>
      </c>
      <c r="U12" s="487">
        <f t="shared" si="11"/>
        <v>0</v>
      </c>
      <c r="V12" s="485">
        <f t="shared" si="11"/>
        <v>0</v>
      </c>
      <c r="W12" s="429">
        <f>SUM(W13:W33)</f>
        <v>1000</v>
      </c>
      <c r="X12" s="462">
        <f t="shared" ref="X12:AL12" si="12">SUM(X13:X33)</f>
        <v>1000</v>
      </c>
      <c r="Y12" s="462">
        <f t="shared" si="12"/>
        <v>0</v>
      </c>
      <c r="Z12" s="462">
        <f t="shared" si="12"/>
        <v>0</v>
      </c>
      <c r="AA12" s="462">
        <f t="shared" si="12"/>
        <v>0</v>
      </c>
      <c r="AB12" s="462">
        <f t="shared" ref="AB12:AI12" si="13">SUM(AB13:AB33)</f>
        <v>0</v>
      </c>
      <c r="AC12" s="462">
        <f t="shared" si="13"/>
        <v>0</v>
      </c>
      <c r="AD12" s="462">
        <f t="shared" si="13"/>
        <v>0</v>
      </c>
      <c r="AE12" s="462">
        <f t="shared" si="13"/>
        <v>0</v>
      </c>
      <c r="AF12" s="462">
        <f t="shared" si="13"/>
        <v>0</v>
      </c>
      <c r="AG12" s="462">
        <f t="shared" si="13"/>
        <v>0</v>
      </c>
      <c r="AH12" s="462">
        <f t="shared" si="13"/>
        <v>0</v>
      </c>
      <c r="AI12" s="462">
        <f t="shared" si="13"/>
        <v>0</v>
      </c>
      <c r="AJ12" s="462">
        <f t="shared" si="12"/>
        <v>0</v>
      </c>
      <c r="AK12" s="462">
        <f t="shared" si="12"/>
        <v>0</v>
      </c>
      <c r="AL12" s="463">
        <f t="shared" si="12"/>
        <v>0</v>
      </c>
      <c r="AM12" s="488"/>
      <c r="AN12" s="166">
        <f t="shared" si="4"/>
        <v>0</v>
      </c>
      <c r="AO12" s="489">
        <f t="shared" ref="AO12:AP12" si="14">SUM(AO13:AO33)</f>
        <v>1000</v>
      </c>
      <c r="AP12" s="490">
        <f t="shared" si="14"/>
        <v>1000</v>
      </c>
    </row>
    <row r="13" spans="2:120" x14ac:dyDescent="0.25">
      <c r="B13" s="820" t="s">
        <v>5</v>
      </c>
      <c r="C13" s="150" t="s">
        <v>35</v>
      </c>
      <c r="D13" s="151"/>
      <c r="E13" s="823" t="s">
        <v>34</v>
      </c>
      <c r="F13" s="138" t="s">
        <v>56</v>
      </c>
      <c r="G13" s="491">
        <f t="shared" ref="G13:G52" si="15">SUM(H13:V13)</f>
        <v>0</v>
      </c>
      <c r="H13" s="334">
        <v>0</v>
      </c>
      <c r="I13" s="334" t="s">
        <v>946</v>
      </c>
      <c r="J13" s="334" t="s">
        <v>946</v>
      </c>
      <c r="K13" s="334" t="s">
        <v>946</v>
      </c>
      <c r="L13" s="334" t="s">
        <v>946</v>
      </c>
      <c r="M13" s="334" t="s">
        <v>946</v>
      </c>
      <c r="N13" s="334" t="s">
        <v>946</v>
      </c>
      <c r="O13" s="334" t="s">
        <v>946</v>
      </c>
      <c r="P13" s="334" t="s">
        <v>946</v>
      </c>
      <c r="Q13" s="334" t="s">
        <v>946</v>
      </c>
      <c r="R13" s="334" t="s">
        <v>946</v>
      </c>
      <c r="S13" s="334" t="s">
        <v>946</v>
      </c>
      <c r="T13" s="334" t="s">
        <v>946</v>
      </c>
      <c r="U13" s="334" t="s">
        <v>946</v>
      </c>
      <c r="V13" s="394" t="s">
        <v>946</v>
      </c>
      <c r="W13" s="430">
        <f>SUM(X13:AL13)</f>
        <v>0</v>
      </c>
      <c r="X13" s="24">
        <v>0</v>
      </c>
      <c r="Y13" s="24"/>
      <c r="Z13" s="24"/>
      <c r="AA13" s="24"/>
      <c r="AB13" s="24"/>
      <c r="AC13" s="24"/>
      <c r="AD13" s="24"/>
      <c r="AE13" s="24"/>
      <c r="AF13" s="24"/>
      <c r="AG13" s="24"/>
      <c r="AH13" s="24"/>
      <c r="AI13" s="24"/>
      <c r="AJ13" s="24"/>
      <c r="AK13" s="24"/>
      <c r="AL13" s="25"/>
      <c r="AM13" s="56"/>
      <c r="AN13" s="164">
        <f t="shared" si="4"/>
        <v>0</v>
      </c>
      <c r="AO13" s="24">
        <v>0</v>
      </c>
      <c r="AP13" s="24">
        <v>0</v>
      </c>
    </row>
    <row r="14" spans="2:120" x14ac:dyDescent="0.25">
      <c r="B14" s="821"/>
      <c r="C14" s="150" t="s">
        <v>36</v>
      </c>
      <c r="D14" s="150"/>
      <c r="E14" s="824"/>
      <c r="F14" s="138" t="s">
        <v>58</v>
      </c>
      <c r="G14" s="491">
        <f t="shared" si="15"/>
        <v>0</v>
      </c>
      <c r="H14" s="334">
        <v>0</v>
      </c>
      <c r="I14" s="334" t="s">
        <v>946</v>
      </c>
      <c r="J14" s="334" t="s">
        <v>946</v>
      </c>
      <c r="K14" s="334" t="s">
        <v>946</v>
      </c>
      <c r="L14" s="334" t="s">
        <v>946</v>
      </c>
      <c r="M14" s="334" t="s">
        <v>946</v>
      </c>
      <c r="N14" s="334" t="s">
        <v>946</v>
      </c>
      <c r="O14" s="334" t="s">
        <v>946</v>
      </c>
      <c r="P14" s="334" t="s">
        <v>946</v>
      </c>
      <c r="Q14" s="334" t="s">
        <v>946</v>
      </c>
      <c r="R14" s="334" t="s">
        <v>946</v>
      </c>
      <c r="S14" s="334" t="s">
        <v>946</v>
      </c>
      <c r="T14" s="334" t="s">
        <v>946</v>
      </c>
      <c r="U14" s="334" t="s">
        <v>946</v>
      </c>
      <c r="V14" s="394" t="s">
        <v>946</v>
      </c>
      <c r="W14" s="430">
        <f t="shared" ref="W14:W33" si="16">SUM(X14:AL14)</f>
        <v>0</v>
      </c>
      <c r="X14" s="24">
        <v>0</v>
      </c>
      <c r="Y14" s="24"/>
      <c r="Z14" s="24"/>
      <c r="AA14" s="24"/>
      <c r="AB14" s="24"/>
      <c r="AC14" s="24"/>
      <c r="AD14" s="24"/>
      <c r="AE14" s="24"/>
      <c r="AF14" s="24"/>
      <c r="AG14" s="24"/>
      <c r="AH14" s="24"/>
      <c r="AI14" s="24"/>
      <c r="AJ14" s="24"/>
      <c r="AK14" s="24"/>
      <c r="AL14" s="25"/>
      <c r="AM14" s="56"/>
      <c r="AN14" s="164">
        <f t="shared" si="4"/>
        <v>0</v>
      </c>
      <c r="AO14" s="24">
        <v>0</v>
      </c>
      <c r="AP14" s="24">
        <v>0</v>
      </c>
    </row>
    <row r="15" spans="2:120" x14ac:dyDescent="0.25">
      <c r="B15" s="821"/>
      <c r="C15" s="150" t="s">
        <v>37</v>
      </c>
      <c r="D15" s="150"/>
      <c r="E15" s="824"/>
      <c r="F15" s="138" t="s">
        <v>60</v>
      </c>
      <c r="G15" s="491">
        <f t="shared" si="15"/>
        <v>0</v>
      </c>
      <c r="H15" s="334">
        <v>0</v>
      </c>
      <c r="I15" s="334" t="s">
        <v>946</v>
      </c>
      <c r="J15" s="334" t="s">
        <v>946</v>
      </c>
      <c r="K15" s="334" t="s">
        <v>946</v>
      </c>
      <c r="L15" s="334" t="s">
        <v>946</v>
      </c>
      <c r="M15" s="334" t="s">
        <v>946</v>
      </c>
      <c r="N15" s="334" t="s">
        <v>946</v>
      </c>
      <c r="O15" s="334" t="s">
        <v>946</v>
      </c>
      <c r="P15" s="334" t="s">
        <v>946</v>
      </c>
      <c r="Q15" s="334" t="s">
        <v>946</v>
      </c>
      <c r="R15" s="334" t="s">
        <v>946</v>
      </c>
      <c r="S15" s="334" t="s">
        <v>946</v>
      </c>
      <c r="T15" s="334" t="s">
        <v>946</v>
      </c>
      <c r="U15" s="334" t="s">
        <v>946</v>
      </c>
      <c r="V15" s="394" t="s">
        <v>946</v>
      </c>
      <c r="W15" s="430">
        <f t="shared" si="16"/>
        <v>0</v>
      </c>
      <c r="X15" s="24">
        <v>0</v>
      </c>
      <c r="Y15" s="24"/>
      <c r="Z15" s="24"/>
      <c r="AA15" s="24"/>
      <c r="AB15" s="24"/>
      <c r="AC15" s="24"/>
      <c r="AD15" s="24"/>
      <c r="AE15" s="24"/>
      <c r="AF15" s="24"/>
      <c r="AG15" s="24"/>
      <c r="AH15" s="24"/>
      <c r="AI15" s="24"/>
      <c r="AJ15" s="24"/>
      <c r="AK15" s="24"/>
      <c r="AL15" s="25"/>
      <c r="AM15" s="56"/>
      <c r="AN15" s="164">
        <f t="shared" si="4"/>
        <v>0</v>
      </c>
      <c r="AO15" s="24">
        <v>0</v>
      </c>
      <c r="AP15" s="24">
        <v>0</v>
      </c>
    </row>
    <row r="16" spans="2:120" ht="38.25" x14ac:dyDescent="0.25">
      <c r="B16" s="821"/>
      <c r="C16" s="150" t="s">
        <v>38</v>
      </c>
      <c r="D16" s="150"/>
      <c r="E16" s="824"/>
      <c r="F16" s="138" t="s">
        <v>62</v>
      </c>
      <c r="G16" s="491">
        <f t="shared" si="15"/>
        <v>0</v>
      </c>
      <c r="H16" s="334">
        <v>0</v>
      </c>
      <c r="I16" s="334" t="s">
        <v>946</v>
      </c>
      <c r="J16" s="334" t="s">
        <v>946</v>
      </c>
      <c r="K16" s="334" t="s">
        <v>946</v>
      </c>
      <c r="L16" s="334" t="s">
        <v>946</v>
      </c>
      <c r="M16" s="334" t="s">
        <v>946</v>
      </c>
      <c r="N16" s="334" t="s">
        <v>946</v>
      </c>
      <c r="O16" s="334" t="s">
        <v>946</v>
      </c>
      <c r="P16" s="334" t="s">
        <v>946</v>
      </c>
      <c r="Q16" s="334" t="s">
        <v>946</v>
      </c>
      <c r="R16" s="334" t="s">
        <v>946</v>
      </c>
      <c r="S16" s="334" t="s">
        <v>946</v>
      </c>
      <c r="T16" s="334" t="s">
        <v>946</v>
      </c>
      <c r="U16" s="334" t="s">
        <v>946</v>
      </c>
      <c r="V16" s="394" t="s">
        <v>946</v>
      </c>
      <c r="W16" s="430">
        <f t="shared" si="16"/>
        <v>0</v>
      </c>
      <c r="X16" s="24">
        <v>0</v>
      </c>
      <c r="Y16" s="24"/>
      <c r="Z16" s="24"/>
      <c r="AA16" s="24"/>
      <c r="AB16" s="24"/>
      <c r="AC16" s="24"/>
      <c r="AD16" s="24"/>
      <c r="AE16" s="24"/>
      <c r="AF16" s="24"/>
      <c r="AG16" s="24"/>
      <c r="AH16" s="24"/>
      <c r="AI16" s="24"/>
      <c r="AJ16" s="24"/>
      <c r="AK16" s="24"/>
      <c r="AL16" s="25"/>
      <c r="AM16" s="56"/>
      <c r="AN16" s="164">
        <f t="shared" si="4"/>
        <v>0</v>
      </c>
      <c r="AO16" s="24">
        <v>0</v>
      </c>
      <c r="AP16" s="24">
        <v>0</v>
      </c>
    </row>
    <row r="17" spans="2:42" x14ac:dyDescent="0.25">
      <c r="B17" s="821"/>
      <c r="C17" s="150" t="s">
        <v>39</v>
      </c>
      <c r="D17" s="150"/>
      <c r="E17" s="824"/>
      <c r="F17" s="138" t="s">
        <v>64</v>
      </c>
      <c r="G17" s="491">
        <f t="shared" si="15"/>
        <v>0</v>
      </c>
      <c r="H17" s="334">
        <v>0</v>
      </c>
      <c r="I17" s="334" t="s">
        <v>946</v>
      </c>
      <c r="J17" s="334" t="s">
        <v>946</v>
      </c>
      <c r="K17" s="334" t="s">
        <v>946</v>
      </c>
      <c r="L17" s="334" t="s">
        <v>946</v>
      </c>
      <c r="M17" s="334" t="s">
        <v>946</v>
      </c>
      <c r="N17" s="334" t="s">
        <v>946</v>
      </c>
      <c r="O17" s="334" t="s">
        <v>946</v>
      </c>
      <c r="P17" s="334" t="s">
        <v>946</v>
      </c>
      <c r="Q17" s="334" t="s">
        <v>946</v>
      </c>
      <c r="R17" s="334" t="s">
        <v>946</v>
      </c>
      <c r="S17" s="334" t="s">
        <v>946</v>
      </c>
      <c r="T17" s="334" t="s">
        <v>946</v>
      </c>
      <c r="U17" s="334" t="s">
        <v>946</v>
      </c>
      <c r="V17" s="394" t="s">
        <v>946</v>
      </c>
      <c r="W17" s="430">
        <f t="shared" si="16"/>
        <v>0</v>
      </c>
      <c r="X17" s="24">
        <v>0</v>
      </c>
      <c r="Y17" s="24"/>
      <c r="Z17" s="24"/>
      <c r="AA17" s="24"/>
      <c r="AB17" s="24"/>
      <c r="AC17" s="24"/>
      <c r="AD17" s="24"/>
      <c r="AE17" s="24"/>
      <c r="AF17" s="24"/>
      <c r="AG17" s="24"/>
      <c r="AH17" s="24"/>
      <c r="AI17" s="24"/>
      <c r="AJ17" s="24"/>
      <c r="AK17" s="24"/>
      <c r="AL17" s="25"/>
      <c r="AM17" s="56"/>
      <c r="AN17" s="164">
        <f t="shared" si="4"/>
        <v>0</v>
      </c>
      <c r="AO17" s="24">
        <v>0</v>
      </c>
      <c r="AP17" s="24">
        <v>0</v>
      </c>
    </row>
    <row r="18" spans="2:42" x14ac:dyDescent="0.25">
      <c r="B18" s="821"/>
      <c r="C18" s="150" t="s">
        <v>40</v>
      </c>
      <c r="D18" s="150"/>
      <c r="E18" s="824"/>
      <c r="F18" s="138" t="s">
        <v>66</v>
      </c>
      <c r="G18" s="491">
        <f t="shared" si="15"/>
        <v>0</v>
      </c>
      <c r="H18" s="334">
        <v>0</v>
      </c>
      <c r="I18" s="334" t="s">
        <v>946</v>
      </c>
      <c r="J18" s="334" t="s">
        <v>946</v>
      </c>
      <c r="K18" s="334" t="s">
        <v>946</v>
      </c>
      <c r="L18" s="334" t="s">
        <v>946</v>
      </c>
      <c r="M18" s="334" t="s">
        <v>946</v>
      </c>
      <c r="N18" s="334" t="s">
        <v>946</v>
      </c>
      <c r="O18" s="334" t="s">
        <v>946</v>
      </c>
      <c r="P18" s="334" t="s">
        <v>946</v>
      </c>
      <c r="Q18" s="334" t="s">
        <v>946</v>
      </c>
      <c r="R18" s="334" t="s">
        <v>946</v>
      </c>
      <c r="S18" s="334" t="s">
        <v>946</v>
      </c>
      <c r="T18" s="334" t="s">
        <v>946</v>
      </c>
      <c r="U18" s="334" t="s">
        <v>946</v>
      </c>
      <c r="V18" s="394" t="s">
        <v>946</v>
      </c>
      <c r="W18" s="430">
        <f t="shared" si="16"/>
        <v>0</v>
      </c>
      <c r="X18" s="24">
        <v>0</v>
      </c>
      <c r="Y18" s="24"/>
      <c r="Z18" s="24"/>
      <c r="AA18" s="24"/>
      <c r="AB18" s="24"/>
      <c r="AC18" s="24"/>
      <c r="AD18" s="24"/>
      <c r="AE18" s="24"/>
      <c r="AF18" s="24"/>
      <c r="AG18" s="24"/>
      <c r="AH18" s="24"/>
      <c r="AI18" s="24"/>
      <c r="AJ18" s="24"/>
      <c r="AK18" s="24"/>
      <c r="AL18" s="25"/>
      <c r="AM18" s="56"/>
      <c r="AN18" s="164">
        <f t="shared" si="4"/>
        <v>0</v>
      </c>
      <c r="AO18" s="24">
        <v>0</v>
      </c>
      <c r="AP18" s="24">
        <v>0</v>
      </c>
    </row>
    <row r="19" spans="2:42" ht="25.5" x14ac:dyDescent="0.25">
      <c r="B19" s="821"/>
      <c r="C19" s="150" t="s">
        <v>41</v>
      </c>
      <c r="D19" s="150"/>
      <c r="E19" s="824"/>
      <c r="F19" s="138" t="s">
        <v>68</v>
      </c>
      <c r="G19" s="491">
        <f t="shared" si="15"/>
        <v>0</v>
      </c>
      <c r="H19" s="334">
        <v>0</v>
      </c>
      <c r="I19" s="334" t="s">
        <v>946</v>
      </c>
      <c r="J19" s="334" t="s">
        <v>946</v>
      </c>
      <c r="K19" s="334" t="s">
        <v>946</v>
      </c>
      <c r="L19" s="334" t="s">
        <v>946</v>
      </c>
      <c r="M19" s="334" t="s">
        <v>946</v>
      </c>
      <c r="N19" s="334" t="s">
        <v>946</v>
      </c>
      <c r="O19" s="334" t="s">
        <v>946</v>
      </c>
      <c r="P19" s="334" t="s">
        <v>946</v>
      </c>
      <c r="Q19" s="334" t="s">
        <v>946</v>
      </c>
      <c r="R19" s="334" t="s">
        <v>946</v>
      </c>
      <c r="S19" s="334" t="s">
        <v>946</v>
      </c>
      <c r="T19" s="334" t="s">
        <v>946</v>
      </c>
      <c r="U19" s="334" t="s">
        <v>946</v>
      </c>
      <c r="V19" s="394" t="s">
        <v>946</v>
      </c>
      <c r="W19" s="430">
        <f t="shared" si="16"/>
        <v>0</v>
      </c>
      <c r="X19" s="24">
        <v>0</v>
      </c>
      <c r="Y19" s="24"/>
      <c r="Z19" s="24"/>
      <c r="AA19" s="24"/>
      <c r="AB19" s="24"/>
      <c r="AC19" s="24"/>
      <c r="AD19" s="24"/>
      <c r="AE19" s="24"/>
      <c r="AF19" s="24"/>
      <c r="AG19" s="24"/>
      <c r="AH19" s="24"/>
      <c r="AI19" s="24"/>
      <c r="AJ19" s="24"/>
      <c r="AK19" s="24"/>
      <c r="AL19" s="25"/>
      <c r="AM19" s="56"/>
      <c r="AN19" s="164">
        <f t="shared" si="4"/>
        <v>0</v>
      </c>
      <c r="AO19" s="24">
        <v>0</v>
      </c>
      <c r="AP19" s="24">
        <v>0</v>
      </c>
    </row>
    <row r="20" spans="2:42" ht="25.5" x14ac:dyDescent="0.25">
      <c r="B20" s="821"/>
      <c r="C20" s="150" t="s">
        <v>42</v>
      </c>
      <c r="D20" s="150"/>
      <c r="E20" s="824"/>
      <c r="F20" s="138" t="s">
        <v>70</v>
      </c>
      <c r="G20" s="491">
        <f t="shared" si="15"/>
        <v>0</v>
      </c>
      <c r="H20" s="334">
        <v>0</v>
      </c>
      <c r="I20" s="334" t="s">
        <v>946</v>
      </c>
      <c r="J20" s="334" t="s">
        <v>946</v>
      </c>
      <c r="K20" s="334" t="s">
        <v>946</v>
      </c>
      <c r="L20" s="334" t="s">
        <v>946</v>
      </c>
      <c r="M20" s="334" t="s">
        <v>946</v>
      </c>
      <c r="N20" s="334" t="s">
        <v>946</v>
      </c>
      <c r="O20" s="334" t="s">
        <v>946</v>
      </c>
      <c r="P20" s="334" t="s">
        <v>946</v>
      </c>
      <c r="Q20" s="334" t="s">
        <v>946</v>
      </c>
      <c r="R20" s="334" t="s">
        <v>946</v>
      </c>
      <c r="S20" s="334" t="s">
        <v>946</v>
      </c>
      <c r="T20" s="334" t="s">
        <v>946</v>
      </c>
      <c r="U20" s="334" t="s">
        <v>946</v>
      </c>
      <c r="V20" s="394" t="s">
        <v>946</v>
      </c>
      <c r="W20" s="430">
        <f t="shared" si="16"/>
        <v>0</v>
      </c>
      <c r="X20" s="24">
        <v>0</v>
      </c>
      <c r="Y20" s="24"/>
      <c r="Z20" s="24"/>
      <c r="AA20" s="24"/>
      <c r="AB20" s="24"/>
      <c r="AC20" s="24"/>
      <c r="AD20" s="24"/>
      <c r="AE20" s="24"/>
      <c r="AF20" s="24"/>
      <c r="AG20" s="24"/>
      <c r="AH20" s="24"/>
      <c r="AI20" s="24"/>
      <c r="AJ20" s="24"/>
      <c r="AK20" s="24"/>
      <c r="AL20" s="25"/>
      <c r="AM20" s="56"/>
      <c r="AN20" s="164">
        <f t="shared" si="4"/>
        <v>0</v>
      </c>
      <c r="AO20" s="24">
        <v>0</v>
      </c>
      <c r="AP20" s="24">
        <v>0</v>
      </c>
    </row>
    <row r="21" spans="2:42" x14ac:dyDescent="0.25">
      <c r="B21" s="821"/>
      <c r="C21" s="150" t="s">
        <v>43</v>
      </c>
      <c r="D21" s="150"/>
      <c r="E21" s="824"/>
      <c r="F21" s="138" t="s">
        <v>72</v>
      </c>
      <c r="G21" s="491">
        <f t="shared" si="15"/>
        <v>0</v>
      </c>
      <c r="H21" s="334">
        <v>0</v>
      </c>
      <c r="I21" s="334" t="s">
        <v>946</v>
      </c>
      <c r="J21" s="334" t="s">
        <v>946</v>
      </c>
      <c r="K21" s="334" t="s">
        <v>946</v>
      </c>
      <c r="L21" s="334" t="s">
        <v>946</v>
      </c>
      <c r="M21" s="334" t="s">
        <v>946</v>
      </c>
      <c r="N21" s="334" t="s">
        <v>946</v>
      </c>
      <c r="O21" s="334" t="s">
        <v>946</v>
      </c>
      <c r="P21" s="334" t="s">
        <v>946</v>
      </c>
      <c r="Q21" s="334" t="s">
        <v>946</v>
      </c>
      <c r="R21" s="334" t="s">
        <v>946</v>
      </c>
      <c r="S21" s="334" t="s">
        <v>946</v>
      </c>
      <c r="T21" s="334" t="s">
        <v>946</v>
      </c>
      <c r="U21" s="334" t="s">
        <v>946</v>
      </c>
      <c r="V21" s="394" t="s">
        <v>946</v>
      </c>
      <c r="W21" s="430">
        <f t="shared" si="16"/>
        <v>0</v>
      </c>
      <c r="X21" s="24">
        <v>0</v>
      </c>
      <c r="Y21" s="24"/>
      <c r="Z21" s="24"/>
      <c r="AA21" s="24"/>
      <c r="AB21" s="24"/>
      <c r="AC21" s="24"/>
      <c r="AD21" s="24"/>
      <c r="AE21" s="24"/>
      <c r="AF21" s="24"/>
      <c r="AG21" s="24"/>
      <c r="AH21" s="24"/>
      <c r="AI21" s="24"/>
      <c r="AJ21" s="24"/>
      <c r="AK21" s="24"/>
      <c r="AL21" s="25"/>
      <c r="AM21" s="56"/>
      <c r="AN21" s="164">
        <f t="shared" si="4"/>
        <v>0</v>
      </c>
      <c r="AO21" s="24">
        <v>0</v>
      </c>
      <c r="AP21" s="24">
        <v>0</v>
      </c>
    </row>
    <row r="22" spans="2:42" x14ac:dyDescent="0.25">
      <c r="B22" s="821"/>
      <c r="C22" s="150" t="s">
        <v>44</v>
      </c>
      <c r="D22" s="150"/>
      <c r="E22" s="824"/>
      <c r="F22" s="138" t="s">
        <v>74</v>
      </c>
      <c r="G22" s="491">
        <f t="shared" si="15"/>
        <v>0</v>
      </c>
      <c r="H22" s="334">
        <v>0</v>
      </c>
      <c r="I22" s="334" t="s">
        <v>946</v>
      </c>
      <c r="J22" s="334" t="s">
        <v>946</v>
      </c>
      <c r="K22" s="334" t="s">
        <v>946</v>
      </c>
      <c r="L22" s="334" t="s">
        <v>946</v>
      </c>
      <c r="M22" s="334" t="s">
        <v>946</v>
      </c>
      <c r="N22" s="334" t="s">
        <v>946</v>
      </c>
      <c r="O22" s="334" t="s">
        <v>946</v>
      </c>
      <c r="P22" s="334" t="s">
        <v>946</v>
      </c>
      <c r="Q22" s="334" t="s">
        <v>946</v>
      </c>
      <c r="R22" s="334" t="s">
        <v>946</v>
      </c>
      <c r="S22" s="334" t="s">
        <v>946</v>
      </c>
      <c r="T22" s="334" t="s">
        <v>946</v>
      </c>
      <c r="U22" s="334" t="s">
        <v>946</v>
      </c>
      <c r="V22" s="394" t="s">
        <v>946</v>
      </c>
      <c r="W22" s="430">
        <f t="shared" si="16"/>
        <v>0</v>
      </c>
      <c r="X22" s="24">
        <v>0</v>
      </c>
      <c r="Y22" s="24"/>
      <c r="Z22" s="24"/>
      <c r="AA22" s="24"/>
      <c r="AB22" s="24"/>
      <c r="AC22" s="24"/>
      <c r="AD22" s="24"/>
      <c r="AE22" s="24"/>
      <c r="AF22" s="24"/>
      <c r="AG22" s="24"/>
      <c r="AH22" s="24"/>
      <c r="AI22" s="24"/>
      <c r="AJ22" s="24"/>
      <c r="AK22" s="24"/>
      <c r="AL22" s="25"/>
      <c r="AM22" s="56"/>
      <c r="AN22" s="164">
        <f t="shared" si="4"/>
        <v>0</v>
      </c>
      <c r="AO22" s="24">
        <v>0</v>
      </c>
      <c r="AP22" s="24">
        <v>0</v>
      </c>
    </row>
    <row r="23" spans="2:42" x14ac:dyDescent="0.25">
      <c r="B23" s="821"/>
      <c r="C23" s="150" t="s">
        <v>45</v>
      </c>
      <c r="D23" s="150"/>
      <c r="E23" s="824"/>
      <c r="F23" s="138" t="s">
        <v>76</v>
      </c>
      <c r="G23" s="491">
        <f t="shared" si="15"/>
        <v>0</v>
      </c>
      <c r="H23" s="334">
        <v>0</v>
      </c>
      <c r="I23" s="334" t="s">
        <v>946</v>
      </c>
      <c r="J23" s="334" t="s">
        <v>946</v>
      </c>
      <c r="K23" s="334" t="s">
        <v>946</v>
      </c>
      <c r="L23" s="334" t="s">
        <v>946</v>
      </c>
      <c r="M23" s="334" t="s">
        <v>946</v>
      </c>
      <c r="N23" s="334" t="s">
        <v>946</v>
      </c>
      <c r="O23" s="334" t="s">
        <v>946</v>
      </c>
      <c r="P23" s="334" t="s">
        <v>946</v>
      </c>
      <c r="Q23" s="334" t="s">
        <v>946</v>
      </c>
      <c r="R23" s="334" t="s">
        <v>946</v>
      </c>
      <c r="S23" s="334" t="s">
        <v>946</v>
      </c>
      <c r="T23" s="334" t="s">
        <v>946</v>
      </c>
      <c r="U23" s="334" t="s">
        <v>946</v>
      </c>
      <c r="V23" s="394" t="s">
        <v>946</v>
      </c>
      <c r="W23" s="430">
        <f t="shared" si="16"/>
        <v>0</v>
      </c>
      <c r="X23" s="24">
        <v>0</v>
      </c>
      <c r="Y23" s="24"/>
      <c r="Z23" s="24"/>
      <c r="AA23" s="24"/>
      <c r="AB23" s="24"/>
      <c r="AC23" s="24"/>
      <c r="AD23" s="24"/>
      <c r="AE23" s="24"/>
      <c r="AF23" s="24"/>
      <c r="AG23" s="24"/>
      <c r="AH23" s="24"/>
      <c r="AI23" s="24"/>
      <c r="AJ23" s="24"/>
      <c r="AK23" s="24"/>
      <c r="AL23" s="25"/>
      <c r="AM23" s="56"/>
      <c r="AN23" s="164">
        <f t="shared" si="4"/>
        <v>0</v>
      </c>
      <c r="AO23" s="24">
        <v>0</v>
      </c>
      <c r="AP23" s="24">
        <v>0</v>
      </c>
    </row>
    <row r="24" spans="2:42" x14ac:dyDescent="0.25">
      <c r="B24" s="821"/>
      <c r="C24" s="150" t="s">
        <v>46</v>
      </c>
      <c r="D24" s="150"/>
      <c r="E24" s="824"/>
      <c r="F24" s="138" t="s">
        <v>78</v>
      </c>
      <c r="G24" s="491">
        <f t="shared" si="15"/>
        <v>0</v>
      </c>
      <c r="H24" s="334">
        <v>0</v>
      </c>
      <c r="I24" s="334" t="s">
        <v>946</v>
      </c>
      <c r="J24" s="334" t="s">
        <v>946</v>
      </c>
      <c r="K24" s="334" t="s">
        <v>946</v>
      </c>
      <c r="L24" s="334" t="s">
        <v>946</v>
      </c>
      <c r="M24" s="334" t="s">
        <v>946</v>
      </c>
      <c r="N24" s="334" t="s">
        <v>946</v>
      </c>
      <c r="O24" s="334" t="s">
        <v>946</v>
      </c>
      <c r="P24" s="334" t="s">
        <v>946</v>
      </c>
      <c r="Q24" s="334" t="s">
        <v>946</v>
      </c>
      <c r="R24" s="334" t="s">
        <v>946</v>
      </c>
      <c r="S24" s="334" t="s">
        <v>946</v>
      </c>
      <c r="T24" s="334" t="s">
        <v>946</v>
      </c>
      <c r="U24" s="334" t="s">
        <v>946</v>
      </c>
      <c r="V24" s="394" t="s">
        <v>946</v>
      </c>
      <c r="W24" s="430">
        <f t="shared" si="16"/>
        <v>0</v>
      </c>
      <c r="X24" s="24">
        <v>0</v>
      </c>
      <c r="Y24" s="24"/>
      <c r="Z24" s="24"/>
      <c r="AA24" s="24"/>
      <c r="AB24" s="24"/>
      <c r="AC24" s="24"/>
      <c r="AD24" s="24"/>
      <c r="AE24" s="24"/>
      <c r="AF24" s="24"/>
      <c r="AG24" s="24"/>
      <c r="AH24" s="24"/>
      <c r="AI24" s="24"/>
      <c r="AJ24" s="24"/>
      <c r="AK24" s="24"/>
      <c r="AL24" s="25"/>
      <c r="AM24" s="56"/>
      <c r="AN24" s="164">
        <f t="shared" si="4"/>
        <v>0</v>
      </c>
      <c r="AO24" s="24">
        <v>0</v>
      </c>
      <c r="AP24" s="24">
        <v>0</v>
      </c>
    </row>
    <row r="25" spans="2:42" x14ac:dyDescent="0.25">
      <c r="B25" s="821"/>
      <c r="C25" s="150" t="s">
        <v>47</v>
      </c>
      <c r="D25" s="150"/>
      <c r="E25" s="824"/>
      <c r="F25" s="138" t="s">
        <v>80</v>
      </c>
      <c r="G25" s="491">
        <f t="shared" si="15"/>
        <v>0</v>
      </c>
      <c r="H25" s="334">
        <v>0</v>
      </c>
      <c r="I25" s="334" t="s">
        <v>946</v>
      </c>
      <c r="J25" s="334" t="s">
        <v>946</v>
      </c>
      <c r="K25" s="334" t="s">
        <v>946</v>
      </c>
      <c r="L25" s="334" t="s">
        <v>946</v>
      </c>
      <c r="M25" s="334" t="s">
        <v>946</v>
      </c>
      <c r="N25" s="334" t="s">
        <v>946</v>
      </c>
      <c r="O25" s="334" t="s">
        <v>946</v>
      </c>
      <c r="P25" s="334" t="s">
        <v>946</v>
      </c>
      <c r="Q25" s="334" t="s">
        <v>946</v>
      </c>
      <c r="R25" s="334" t="s">
        <v>946</v>
      </c>
      <c r="S25" s="334" t="s">
        <v>946</v>
      </c>
      <c r="T25" s="334" t="s">
        <v>946</v>
      </c>
      <c r="U25" s="334" t="s">
        <v>946</v>
      </c>
      <c r="V25" s="394" t="s">
        <v>946</v>
      </c>
      <c r="W25" s="430">
        <f t="shared" si="16"/>
        <v>0</v>
      </c>
      <c r="X25" s="24">
        <v>0</v>
      </c>
      <c r="Y25" s="24"/>
      <c r="Z25" s="24"/>
      <c r="AA25" s="24"/>
      <c r="AB25" s="24"/>
      <c r="AC25" s="24"/>
      <c r="AD25" s="24"/>
      <c r="AE25" s="24"/>
      <c r="AF25" s="24"/>
      <c r="AG25" s="24"/>
      <c r="AH25" s="24"/>
      <c r="AI25" s="24"/>
      <c r="AJ25" s="24"/>
      <c r="AK25" s="24"/>
      <c r="AL25" s="25"/>
      <c r="AM25" s="56"/>
      <c r="AN25" s="164">
        <f t="shared" si="4"/>
        <v>0</v>
      </c>
      <c r="AO25" s="24">
        <v>0</v>
      </c>
      <c r="AP25" s="24">
        <v>0</v>
      </c>
    </row>
    <row r="26" spans="2:42" x14ac:dyDescent="0.25">
      <c r="B26" s="821"/>
      <c r="C26" s="150" t="s">
        <v>48</v>
      </c>
      <c r="D26" s="150"/>
      <c r="E26" s="824"/>
      <c r="F26" s="138" t="s">
        <v>82</v>
      </c>
      <c r="G26" s="491">
        <f t="shared" si="15"/>
        <v>0</v>
      </c>
      <c r="H26" s="334">
        <v>0</v>
      </c>
      <c r="I26" s="334" t="s">
        <v>946</v>
      </c>
      <c r="J26" s="334" t="s">
        <v>946</v>
      </c>
      <c r="K26" s="334" t="s">
        <v>946</v>
      </c>
      <c r="L26" s="334" t="s">
        <v>946</v>
      </c>
      <c r="M26" s="334" t="s">
        <v>946</v>
      </c>
      <c r="N26" s="334" t="s">
        <v>946</v>
      </c>
      <c r="O26" s="334" t="s">
        <v>946</v>
      </c>
      <c r="P26" s="334" t="s">
        <v>946</v>
      </c>
      <c r="Q26" s="334" t="s">
        <v>946</v>
      </c>
      <c r="R26" s="334" t="s">
        <v>946</v>
      </c>
      <c r="S26" s="334" t="s">
        <v>946</v>
      </c>
      <c r="T26" s="334" t="s">
        <v>946</v>
      </c>
      <c r="U26" s="334" t="s">
        <v>946</v>
      </c>
      <c r="V26" s="394" t="s">
        <v>946</v>
      </c>
      <c r="W26" s="430">
        <f t="shared" si="16"/>
        <v>0</v>
      </c>
      <c r="X26" s="24">
        <v>0</v>
      </c>
      <c r="Y26" s="24"/>
      <c r="Z26" s="24"/>
      <c r="AA26" s="24"/>
      <c r="AB26" s="24"/>
      <c r="AC26" s="24"/>
      <c r="AD26" s="24"/>
      <c r="AE26" s="24"/>
      <c r="AF26" s="24"/>
      <c r="AG26" s="24"/>
      <c r="AH26" s="24"/>
      <c r="AI26" s="24"/>
      <c r="AJ26" s="24"/>
      <c r="AK26" s="24"/>
      <c r="AL26" s="25"/>
      <c r="AM26" s="56"/>
      <c r="AN26" s="164">
        <f t="shared" si="4"/>
        <v>0</v>
      </c>
      <c r="AO26" s="24">
        <v>0</v>
      </c>
      <c r="AP26" s="24">
        <v>0</v>
      </c>
    </row>
    <row r="27" spans="2:42" x14ac:dyDescent="0.25">
      <c r="B27" s="821"/>
      <c r="C27" s="150" t="s">
        <v>49</v>
      </c>
      <c r="D27" s="150"/>
      <c r="E27" s="824"/>
      <c r="F27" s="138" t="s">
        <v>84</v>
      </c>
      <c r="G27" s="491">
        <f t="shared" si="15"/>
        <v>0</v>
      </c>
      <c r="H27" s="334">
        <v>0</v>
      </c>
      <c r="I27" s="334" t="s">
        <v>946</v>
      </c>
      <c r="J27" s="334" t="s">
        <v>946</v>
      </c>
      <c r="K27" s="334" t="s">
        <v>946</v>
      </c>
      <c r="L27" s="334" t="s">
        <v>946</v>
      </c>
      <c r="M27" s="334" t="s">
        <v>946</v>
      </c>
      <c r="N27" s="334" t="s">
        <v>946</v>
      </c>
      <c r="O27" s="334" t="s">
        <v>946</v>
      </c>
      <c r="P27" s="334" t="s">
        <v>946</v>
      </c>
      <c r="Q27" s="334" t="s">
        <v>946</v>
      </c>
      <c r="R27" s="334" t="s">
        <v>946</v>
      </c>
      <c r="S27" s="334" t="s">
        <v>946</v>
      </c>
      <c r="T27" s="334" t="s">
        <v>946</v>
      </c>
      <c r="U27" s="334" t="s">
        <v>946</v>
      </c>
      <c r="V27" s="394" t="s">
        <v>946</v>
      </c>
      <c r="W27" s="430">
        <f t="shared" si="16"/>
        <v>0</v>
      </c>
      <c r="X27" s="24">
        <v>0</v>
      </c>
      <c r="Y27" s="24"/>
      <c r="Z27" s="24"/>
      <c r="AA27" s="24"/>
      <c r="AB27" s="24"/>
      <c r="AC27" s="24"/>
      <c r="AD27" s="24"/>
      <c r="AE27" s="24"/>
      <c r="AF27" s="24"/>
      <c r="AG27" s="24"/>
      <c r="AH27" s="24"/>
      <c r="AI27" s="24"/>
      <c r="AJ27" s="24"/>
      <c r="AK27" s="24"/>
      <c r="AL27" s="25"/>
      <c r="AM27" s="56"/>
      <c r="AN27" s="164">
        <f t="shared" si="4"/>
        <v>0</v>
      </c>
      <c r="AO27" s="24">
        <v>0</v>
      </c>
      <c r="AP27" s="24">
        <v>0</v>
      </c>
    </row>
    <row r="28" spans="2:42" x14ac:dyDescent="0.25">
      <c r="B28" s="821"/>
      <c r="C28" s="150" t="s">
        <v>50</v>
      </c>
      <c r="D28" s="150"/>
      <c r="E28" s="824"/>
      <c r="F28" s="138" t="s">
        <v>86</v>
      </c>
      <c r="G28" s="491">
        <f t="shared" si="15"/>
        <v>1000</v>
      </c>
      <c r="H28" s="334">
        <v>1000</v>
      </c>
      <c r="I28" s="334" t="s">
        <v>946</v>
      </c>
      <c r="J28" s="334" t="s">
        <v>946</v>
      </c>
      <c r="K28" s="334" t="s">
        <v>946</v>
      </c>
      <c r="L28" s="334" t="s">
        <v>946</v>
      </c>
      <c r="M28" s="334" t="s">
        <v>946</v>
      </c>
      <c r="N28" s="334" t="s">
        <v>946</v>
      </c>
      <c r="O28" s="334" t="s">
        <v>946</v>
      </c>
      <c r="P28" s="334" t="s">
        <v>946</v>
      </c>
      <c r="Q28" s="334" t="s">
        <v>946</v>
      </c>
      <c r="R28" s="334" t="s">
        <v>946</v>
      </c>
      <c r="S28" s="334" t="s">
        <v>946</v>
      </c>
      <c r="T28" s="334" t="s">
        <v>946</v>
      </c>
      <c r="U28" s="334" t="s">
        <v>946</v>
      </c>
      <c r="V28" s="394" t="s">
        <v>946</v>
      </c>
      <c r="W28" s="430">
        <f t="shared" si="16"/>
        <v>1000</v>
      </c>
      <c r="X28" s="24">
        <v>1000</v>
      </c>
      <c r="Y28" s="24"/>
      <c r="Z28" s="24"/>
      <c r="AA28" s="24"/>
      <c r="AB28" s="24"/>
      <c r="AC28" s="24"/>
      <c r="AD28" s="24"/>
      <c r="AE28" s="24"/>
      <c r="AF28" s="24"/>
      <c r="AG28" s="24"/>
      <c r="AH28" s="24"/>
      <c r="AI28" s="24"/>
      <c r="AJ28" s="24"/>
      <c r="AK28" s="24"/>
      <c r="AL28" s="25"/>
      <c r="AM28" s="56"/>
      <c r="AN28" s="164">
        <f t="shared" si="4"/>
        <v>0</v>
      </c>
      <c r="AO28" s="71">
        <v>1000</v>
      </c>
      <c r="AP28" s="72">
        <v>1000</v>
      </c>
    </row>
    <row r="29" spans="2:42" x14ac:dyDescent="0.25">
      <c r="B29" s="821"/>
      <c r="C29" s="150" t="s">
        <v>51</v>
      </c>
      <c r="D29" s="150"/>
      <c r="E29" s="824"/>
      <c r="F29" s="138" t="s">
        <v>88</v>
      </c>
      <c r="G29" s="491">
        <f t="shared" si="15"/>
        <v>0</v>
      </c>
      <c r="H29" s="334">
        <v>0</v>
      </c>
      <c r="I29" s="334" t="s">
        <v>946</v>
      </c>
      <c r="J29" s="334" t="s">
        <v>946</v>
      </c>
      <c r="K29" s="334" t="s">
        <v>946</v>
      </c>
      <c r="L29" s="334" t="s">
        <v>946</v>
      </c>
      <c r="M29" s="334" t="s">
        <v>946</v>
      </c>
      <c r="N29" s="334" t="s">
        <v>946</v>
      </c>
      <c r="O29" s="334" t="s">
        <v>946</v>
      </c>
      <c r="P29" s="334" t="s">
        <v>946</v>
      </c>
      <c r="Q29" s="334" t="s">
        <v>946</v>
      </c>
      <c r="R29" s="334" t="s">
        <v>946</v>
      </c>
      <c r="S29" s="334" t="s">
        <v>946</v>
      </c>
      <c r="T29" s="334" t="s">
        <v>946</v>
      </c>
      <c r="U29" s="334" t="s">
        <v>946</v>
      </c>
      <c r="V29" s="394" t="s">
        <v>946</v>
      </c>
      <c r="W29" s="430">
        <f t="shared" si="16"/>
        <v>0</v>
      </c>
      <c r="X29" s="24">
        <v>0</v>
      </c>
      <c r="Y29" s="24"/>
      <c r="Z29" s="24"/>
      <c r="AA29" s="24"/>
      <c r="AB29" s="24"/>
      <c r="AC29" s="24"/>
      <c r="AD29" s="24"/>
      <c r="AE29" s="24"/>
      <c r="AF29" s="24"/>
      <c r="AG29" s="24"/>
      <c r="AH29" s="24"/>
      <c r="AI29" s="24"/>
      <c r="AJ29" s="24"/>
      <c r="AK29" s="24"/>
      <c r="AL29" s="25"/>
      <c r="AM29" s="56"/>
      <c r="AN29" s="164">
        <f t="shared" si="4"/>
        <v>0</v>
      </c>
      <c r="AO29" s="24">
        <v>0</v>
      </c>
      <c r="AP29" s="24">
        <v>0</v>
      </c>
    </row>
    <row r="30" spans="2:42" x14ac:dyDescent="0.25">
      <c r="B30" s="821"/>
      <c r="C30" s="150" t="s">
        <v>52</v>
      </c>
      <c r="D30" s="150"/>
      <c r="E30" s="824"/>
      <c r="F30" s="138" t="s">
        <v>90</v>
      </c>
      <c r="G30" s="491">
        <f t="shared" si="15"/>
        <v>0</v>
      </c>
      <c r="H30" s="334">
        <v>0</v>
      </c>
      <c r="I30" s="334" t="s">
        <v>946</v>
      </c>
      <c r="J30" s="334" t="s">
        <v>946</v>
      </c>
      <c r="K30" s="334" t="s">
        <v>946</v>
      </c>
      <c r="L30" s="334" t="s">
        <v>946</v>
      </c>
      <c r="M30" s="334" t="s">
        <v>946</v>
      </c>
      <c r="N30" s="334" t="s">
        <v>946</v>
      </c>
      <c r="O30" s="334" t="s">
        <v>946</v>
      </c>
      <c r="P30" s="334" t="s">
        <v>946</v>
      </c>
      <c r="Q30" s="334" t="s">
        <v>946</v>
      </c>
      <c r="R30" s="334" t="s">
        <v>946</v>
      </c>
      <c r="S30" s="334" t="s">
        <v>946</v>
      </c>
      <c r="T30" s="334" t="s">
        <v>946</v>
      </c>
      <c r="U30" s="334" t="s">
        <v>946</v>
      </c>
      <c r="V30" s="394" t="s">
        <v>946</v>
      </c>
      <c r="W30" s="430">
        <f t="shared" si="16"/>
        <v>0</v>
      </c>
      <c r="X30" s="24">
        <v>0</v>
      </c>
      <c r="Y30" s="24"/>
      <c r="Z30" s="24"/>
      <c r="AA30" s="24"/>
      <c r="AB30" s="24"/>
      <c r="AC30" s="24"/>
      <c r="AD30" s="24"/>
      <c r="AE30" s="24"/>
      <c r="AF30" s="24"/>
      <c r="AG30" s="24"/>
      <c r="AH30" s="24"/>
      <c r="AI30" s="24"/>
      <c r="AJ30" s="24"/>
      <c r="AK30" s="24"/>
      <c r="AL30" s="25"/>
      <c r="AM30" s="56"/>
      <c r="AN30" s="164">
        <f t="shared" si="4"/>
        <v>0</v>
      </c>
      <c r="AO30" s="24">
        <v>0</v>
      </c>
      <c r="AP30" s="24">
        <v>0</v>
      </c>
    </row>
    <row r="31" spans="2:42" x14ac:dyDescent="0.25">
      <c r="B31" s="821"/>
      <c r="C31" s="150" t="s">
        <v>53</v>
      </c>
      <c r="D31" s="150"/>
      <c r="E31" s="824"/>
      <c r="F31" s="138" t="s">
        <v>92</v>
      </c>
      <c r="G31" s="491">
        <f t="shared" si="15"/>
        <v>0</v>
      </c>
      <c r="H31" s="334">
        <v>0</v>
      </c>
      <c r="I31" s="334" t="s">
        <v>946</v>
      </c>
      <c r="J31" s="334" t="s">
        <v>946</v>
      </c>
      <c r="K31" s="334" t="s">
        <v>946</v>
      </c>
      <c r="L31" s="334" t="s">
        <v>946</v>
      </c>
      <c r="M31" s="334" t="s">
        <v>946</v>
      </c>
      <c r="N31" s="334" t="s">
        <v>946</v>
      </c>
      <c r="O31" s="334" t="s">
        <v>946</v>
      </c>
      <c r="P31" s="334" t="s">
        <v>946</v>
      </c>
      <c r="Q31" s="334" t="s">
        <v>946</v>
      </c>
      <c r="R31" s="334" t="s">
        <v>946</v>
      </c>
      <c r="S31" s="334" t="s">
        <v>946</v>
      </c>
      <c r="T31" s="334" t="s">
        <v>946</v>
      </c>
      <c r="U31" s="334" t="s">
        <v>946</v>
      </c>
      <c r="V31" s="394" t="s">
        <v>946</v>
      </c>
      <c r="W31" s="430">
        <f t="shared" si="16"/>
        <v>0</v>
      </c>
      <c r="X31" s="24">
        <v>0</v>
      </c>
      <c r="Y31" s="24"/>
      <c r="Z31" s="24"/>
      <c r="AA31" s="24"/>
      <c r="AB31" s="24"/>
      <c r="AC31" s="24"/>
      <c r="AD31" s="24"/>
      <c r="AE31" s="24"/>
      <c r="AF31" s="24"/>
      <c r="AG31" s="24"/>
      <c r="AH31" s="24"/>
      <c r="AI31" s="24"/>
      <c r="AJ31" s="24"/>
      <c r="AK31" s="24"/>
      <c r="AL31" s="25"/>
      <c r="AM31" s="56"/>
      <c r="AN31" s="164">
        <f t="shared" si="4"/>
        <v>0</v>
      </c>
      <c r="AO31" s="24">
        <v>0</v>
      </c>
      <c r="AP31" s="24">
        <v>0</v>
      </c>
    </row>
    <row r="32" spans="2:42" x14ac:dyDescent="0.25">
      <c r="B32" s="821"/>
      <c r="C32" s="150" t="s">
        <v>54</v>
      </c>
      <c r="D32" s="150"/>
      <c r="E32" s="824"/>
      <c r="F32" s="138" t="s">
        <v>94</v>
      </c>
      <c r="G32" s="491">
        <f t="shared" si="15"/>
        <v>0</v>
      </c>
      <c r="H32" s="334">
        <v>0</v>
      </c>
      <c r="I32" s="334" t="s">
        <v>946</v>
      </c>
      <c r="J32" s="334" t="s">
        <v>946</v>
      </c>
      <c r="K32" s="334" t="s">
        <v>946</v>
      </c>
      <c r="L32" s="334" t="s">
        <v>946</v>
      </c>
      <c r="M32" s="334" t="s">
        <v>946</v>
      </c>
      <c r="N32" s="334" t="s">
        <v>946</v>
      </c>
      <c r="O32" s="334" t="s">
        <v>946</v>
      </c>
      <c r="P32" s="334" t="s">
        <v>946</v>
      </c>
      <c r="Q32" s="334" t="s">
        <v>946</v>
      </c>
      <c r="R32" s="334" t="s">
        <v>946</v>
      </c>
      <c r="S32" s="334" t="s">
        <v>946</v>
      </c>
      <c r="T32" s="334" t="s">
        <v>946</v>
      </c>
      <c r="U32" s="334" t="s">
        <v>946</v>
      </c>
      <c r="V32" s="394" t="s">
        <v>946</v>
      </c>
      <c r="W32" s="430">
        <f t="shared" si="16"/>
        <v>0</v>
      </c>
      <c r="X32" s="24">
        <v>0</v>
      </c>
      <c r="Y32" s="24"/>
      <c r="Z32" s="24"/>
      <c r="AA32" s="24"/>
      <c r="AB32" s="24"/>
      <c r="AC32" s="24"/>
      <c r="AD32" s="24"/>
      <c r="AE32" s="24"/>
      <c r="AF32" s="24"/>
      <c r="AG32" s="24"/>
      <c r="AH32" s="24"/>
      <c r="AI32" s="24"/>
      <c r="AJ32" s="24"/>
      <c r="AK32" s="24"/>
      <c r="AL32" s="25"/>
      <c r="AM32" s="56"/>
      <c r="AN32" s="164">
        <f t="shared" si="4"/>
        <v>0</v>
      </c>
      <c r="AO32" s="24">
        <v>0</v>
      </c>
      <c r="AP32" s="24">
        <v>0</v>
      </c>
    </row>
    <row r="33" spans="2:42" x14ac:dyDescent="0.25">
      <c r="B33" s="822"/>
      <c r="C33" s="150" t="s">
        <v>23</v>
      </c>
      <c r="D33" s="150"/>
      <c r="E33" s="825"/>
      <c r="F33" s="138"/>
      <c r="G33" s="491">
        <f t="shared" si="15"/>
        <v>0</v>
      </c>
      <c r="H33" s="334">
        <v>0</v>
      </c>
      <c r="I33" s="334" t="s">
        <v>946</v>
      </c>
      <c r="J33" s="334" t="s">
        <v>946</v>
      </c>
      <c r="K33" s="334" t="s">
        <v>946</v>
      </c>
      <c r="L33" s="334" t="s">
        <v>946</v>
      </c>
      <c r="M33" s="334" t="s">
        <v>946</v>
      </c>
      <c r="N33" s="334" t="s">
        <v>946</v>
      </c>
      <c r="O33" s="334" t="s">
        <v>946</v>
      </c>
      <c r="P33" s="334" t="s">
        <v>946</v>
      </c>
      <c r="Q33" s="334" t="s">
        <v>946</v>
      </c>
      <c r="R33" s="334" t="s">
        <v>946</v>
      </c>
      <c r="S33" s="334" t="s">
        <v>946</v>
      </c>
      <c r="T33" s="334" t="s">
        <v>946</v>
      </c>
      <c r="U33" s="334" t="s">
        <v>946</v>
      </c>
      <c r="V33" s="394" t="s">
        <v>946</v>
      </c>
      <c r="W33" s="430">
        <f t="shared" si="16"/>
        <v>0</v>
      </c>
      <c r="X33" s="24">
        <v>0</v>
      </c>
      <c r="Y33" s="24"/>
      <c r="Z33" s="24"/>
      <c r="AA33" s="24"/>
      <c r="AB33" s="24"/>
      <c r="AC33" s="24"/>
      <c r="AD33" s="24"/>
      <c r="AE33" s="24"/>
      <c r="AF33" s="24"/>
      <c r="AG33" s="24"/>
      <c r="AH33" s="24"/>
      <c r="AI33" s="24"/>
      <c r="AJ33" s="24"/>
      <c r="AK33" s="24"/>
      <c r="AL33" s="25"/>
      <c r="AM33" s="56"/>
      <c r="AN33" s="164">
        <f t="shared" si="4"/>
        <v>0</v>
      </c>
      <c r="AO33" s="24">
        <v>0</v>
      </c>
      <c r="AP33" s="24">
        <v>0</v>
      </c>
    </row>
    <row r="34" spans="2:42" ht="15.75" customHeight="1" x14ac:dyDescent="0.25">
      <c r="B34" s="796" t="s">
        <v>204</v>
      </c>
      <c r="C34" s="797"/>
      <c r="D34" s="162"/>
      <c r="E34" s="137" t="s">
        <v>192</v>
      </c>
      <c r="F34" s="138"/>
      <c r="G34" s="486">
        <f>SUM(G35:G39)</f>
        <v>4000</v>
      </c>
      <c r="H34" s="461">
        <f t="shared" ref="H34:V34" si="17">SUM(H35:H39)</f>
        <v>4000</v>
      </c>
      <c r="I34" s="461">
        <f t="shared" si="17"/>
        <v>0</v>
      </c>
      <c r="J34" s="461">
        <f t="shared" si="17"/>
        <v>0</v>
      </c>
      <c r="K34" s="461">
        <f t="shared" si="17"/>
        <v>0</v>
      </c>
      <c r="L34" s="461">
        <f t="shared" si="17"/>
        <v>0</v>
      </c>
      <c r="M34" s="461">
        <f t="shared" si="17"/>
        <v>0</v>
      </c>
      <c r="N34" s="461">
        <f t="shared" si="17"/>
        <v>0</v>
      </c>
      <c r="O34" s="461">
        <f t="shared" si="17"/>
        <v>0</v>
      </c>
      <c r="P34" s="461">
        <f t="shared" si="17"/>
        <v>0</v>
      </c>
      <c r="Q34" s="461">
        <f t="shared" si="17"/>
        <v>0</v>
      </c>
      <c r="R34" s="461">
        <f t="shared" si="17"/>
        <v>0</v>
      </c>
      <c r="S34" s="461">
        <f t="shared" si="17"/>
        <v>0</v>
      </c>
      <c r="T34" s="461">
        <f t="shared" si="17"/>
        <v>0</v>
      </c>
      <c r="U34" s="461">
        <f t="shared" si="17"/>
        <v>0</v>
      </c>
      <c r="V34" s="485">
        <f t="shared" si="17"/>
        <v>0</v>
      </c>
      <c r="W34" s="429">
        <f>SUM(W35:W39)</f>
        <v>4000</v>
      </c>
      <c r="X34" s="462">
        <f t="shared" ref="X34:AL34" si="18">SUM(X35:X39)</f>
        <v>4000</v>
      </c>
      <c r="Y34" s="462">
        <f t="shared" si="18"/>
        <v>0</v>
      </c>
      <c r="Z34" s="462">
        <f t="shared" si="18"/>
        <v>0</v>
      </c>
      <c r="AA34" s="462">
        <f t="shared" si="18"/>
        <v>0</v>
      </c>
      <c r="AB34" s="462">
        <f t="shared" ref="AB34:AI34" si="19">SUM(AB35:AB39)</f>
        <v>0</v>
      </c>
      <c r="AC34" s="462">
        <f t="shared" si="19"/>
        <v>0</v>
      </c>
      <c r="AD34" s="462">
        <f t="shared" si="19"/>
        <v>0</v>
      </c>
      <c r="AE34" s="462">
        <f t="shared" si="19"/>
        <v>0</v>
      </c>
      <c r="AF34" s="462">
        <f t="shared" si="19"/>
        <v>0</v>
      </c>
      <c r="AG34" s="462">
        <f t="shared" si="19"/>
        <v>0</v>
      </c>
      <c r="AH34" s="462">
        <f t="shared" si="19"/>
        <v>0</v>
      </c>
      <c r="AI34" s="462">
        <f t="shared" si="19"/>
        <v>0</v>
      </c>
      <c r="AJ34" s="462">
        <f t="shared" si="18"/>
        <v>0</v>
      </c>
      <c r="AK34" s="462">
        <f t="shared" si="18"/>
        <v>0</v>
      </c>
      <c r="AL34" s="463">
        <f t="shared" si="18"/>
        <v>0</v>
      </c>
      <c r="AM34" s="488"/>
      <c r="AN34" s="166">
        <f t="shared" si="4"/>
        <v>0</v>
      </c>
      <c r="AO34" s="489">
        <f t="shared" ref="AO34:AP34" si="20">SUM(AO35:AO39)</f>
        <v>4000</v>
      </c>
      <c r="AP34" s="490">
        <f t="shared" si="20"/>
        <v>4000</v>
      </c>
    </row>
    <row r="35" spans="2:42" x14ac:dyDescent="0.25">
      <c r="B35" s="820" t="s">
        <v>5</v>
      </c>
      <c r="C35" s="150" t="s">
        <v>95</v>
      </c>
      <c r="D35" s="150"/>
      <c r="E35" s="823" t="s">
        <v>192</v>
      </c>
      <c r="F35" s="138" t="s">
        <v>56</v>
      </c>
      <c r="G35" s="491">
        <f t="shared" si="15"/>
        <v>1000</v>
      </c>
      <c r="H35" s="334">
        <v>1000</v>
      </c>
      <c r="I35" s="334" t="s">
        <v>946</v>
      </c>
      <c r="J35" s="334" t="s">
        <v>946</v>
      </c>
      <c r="K35" s="334" t="s">
        <v>946</v>
      </c>
      <c r="L35" s="334" t="s">
        <v>946</v>
      </c>
      <c r="M35" s="334" t="s">
        <v>946</v>
      </c>
      <c r="N35" s="334" t="s">
        <v>946</v>
      </c>
      <c r="O35" s="334" t="s">
        <v>946</v>
      </c>
      <c r="P35" s="334" t="s">
        <v>946</v>
      </c>
      <c r="Q35" s="334" t="s">
        <v>946</v>
      </c>
      <c r="R35" s="334" t="s">
        <v>946</v>
      </c>
      <c r="S35" s="334" t="s">
        <v>946</v>
      </c>
      <c r="T35" s="334" t="s">
        <v>946</v>
      </c>
      <c r="U35" s="334" t="s">
        <v>946</v>
      </c>
      <c r="V35" s="394" t="s">
        <v>946</v>
      </c>
      <c r="W35" s="430">
        <f t="shared" ref="W35:W41" si="21">SUM(X35:AL35)</f>
        <v>1000</v>
      </c>
      <c r="X35" s="24">
        <v>1000</v>
      </c>
      <c r="Y35" s="24"/>
      <c r="Z35" s="24"/>
      <c r="AA35" s="24"/>
      <c r="AB35" s="24"/>
      <c r="AC35" s="24"/>
      <c r="AD35" s="24"/>
      <c r="AE35" s="24"/>
      <c r="AF35" s="24"/>
      <c r="AG35" s="24"/>
      <c r="AH35" s="24"/>
      <c r="AI35" s="24"/>
      <c r="AJ35" s="24"/>
      <c r="AK35" s="24"/>
      <c r="AL35" s="25"/>
      <c r="AM35" s="56"/>
      <c r="AN35" s="164">
        <f t="shared" si="4"/>
        <v>0</v>
      </c>
      <c r="AO35" s="71">
        <v>1000</v>
      </c>
      <c r="AP35" s="72">
        <v>1000</v>
      </c>
    </row>
    <row r="36" spans="2:42" x14ac:dyDescent="0.25">
      <c r="B36" s="821"/>
      <c r="C36" s="150" t="s">
        <v>200</v>
      </c>
      <c r="D36" s="150"/>
      <c r="E36" s="824"/>
      <c r="F36" s="138" t="s">
        <v>62</v>
      </c>
      <c r="G36" s="491">
        <f t="shared" si="15"/>
        <v>2000</v>
      </c>
      <c r="H36" s="334">
        <v>2000</v>
      </c>
      <c r="I36" s="334" t="s">
        <v>946</v>
      </c>
      <c r="J36" s="334" t="s">
        <v>946</v>
      </c>
      <c r="K36" s="334" t="s">
        <v>946</v>
      </c>
      <c r="L36" s="334" t="s">
        <v>946</v>
      </c>
      <c r="M36" s="334" t="s">
        <v>946</v>
      </c>
      <c r="N36" s="334" t="s">
        <v>946</v>
      </c>
      <c r="O36" s="334" t="s">
        <v>946</v>
      </c>
      <c r="P36" s="334" t="s">
        <v>946</v>
      </c>
      <c r="Q36" s="334" t="s">
        <v>946</v>
      </c>
      <c r="R36" s="334" t="s">
        <v>946</v>
      </c>
      <c r="S36" s="334" t="s">
        <v>946</v>
      </c>
      <c r="T36" s="334" t="s">
        <v>946</v>
      </c>
      <c r="U36" s="334" t="s">
        <v>946</v>
      </c>
      <c r="V36" s="394" t="s">
        <v>946</v>
      </c>
      <c r="W36" s="430">
        <f t="shared" si="21"/>
        <v>2000</v>
      </c>
      <c r="X36" s="24">
        <v>2000</v>
      </c>
      <c r="Y36" s="24"/>
      <c r="Z36" s="24"/>
      <c r="AA36" s="24"/>
      <c r="AB36" s="24"/>
      <c r="AC36" s="24"/>
      <c r="AD36" s="24"/>
      <c r="AE36" s="24"/>
      <c r="AF36" s="24"/>
      <c r="AG36" s="24"/>
      <c r="AH36" s="24"/>
      <c r="AI36" s="24"/>
      <c r="AJ36" s="24"/>
      <c r="AK36" s="24"/>
      <c r="AL36" s="25"/>
      <c r="AM36" s="56"/>
      <c r="AN36" s="164">
        <f t="shared" si="4"/>
        <v>0</v>
      </c>
      <c r="AO36" s="71">
        <v>2000</v>
      </c>
      <c r="AP36" s="72">
        <v>2000</v>
      </c>
    </row>
    <row r="37" spans="2:42" x14ac:dyDescent="0.25">
      <c r="B37" s="821"/>
      <c r="C37" s="150" t="s">
        <v>201</v>
      </c>
      <c r="D37" s="150"/>
      <c r="E37" s="824"/>
      <c r="F37" s="138" t="s">
        <v>64</v>
      </c>
      <c r="G37" s="491">
        <f t="shared" si="15"/>
        <v>0</v>
      </c>
      <c r="H37" s="334">
        <v>0</v>
      </c>
      <c r="I37" s="334" t="s">
        <v>946</v>
      </c>
      <c r="J37" s="334" t="s">
        <v>946</v>
      </c>
      <c r="K37" s="334" t="s">
        <v>946</v>
      </c>
      <c r="L37" s="334" t="s">
        <v>946</v>
      </c>
      <c r="M37" s="334" t="s">
        <v>946</v>
      </c>
      <c r="N37" s="334" t="s">
        <v>946</v>
      </c>
      <c r="O37" s="334" t="s">
        <v>946</v>
      </c>
      <c r="P37" s="334" t="s">
        <v>946</v>
      </c>
      <c r="Q37" s="334" t="s">
        <v>946</v>
      </c>
      <c r="R37" s="334" t="s">
        <v>946</v>
      </c>
      <c r="S37" s="334" t="s">
        <v>946</v>
      </c>
      <c r="T37" s="334" t="s">
        <v>946</v>
      </c>
      <c r="U37" s="334" t="s">
        <v>946</v>
      </c>
      <c r="V37" s="394" t="s">
        <v>946</v>
      </c>
      <c r="W37" s="430">
        <f t="shared" si="21"/>
        <v>0</v>
      </c>
      <c r="X37" s="24">
        <v>0</v>
      </c>
      <c r="Y37" s="24"/>
      <c r="Z37" s="24"/>
      <c r="AA37" s="24"/>
      <c r="AB37" s="24"/>
      <c r="AC37" s="24"/>
      <c r="AD37" s="24"/>
      <c r="AE37" s="24"/>
      <c r="AF37" s="24"/>
      <c r="AG37" s="24"/>
      <c r="AH37" s="24"/>
      <c r="AI37" s="24"/>
      <c r="AJ37" s="24"/>
      <c r="AK37" s="24"/>
      <c r="AL37" s="25"/>
      <c r="AM37" s="56"/>
      <c r="AN37" s="164">
        <f t="shared" si="4"/>
        <v>0</v>
      </c>
      <c r="AO37" s="71">
        <v>0</v>
      </c>
      <c r="AP37" s="72">
        <v>0</v>
      </c>
    </row>
    <row r="38" spans="2:42" x14ac:dyDescent="0.25">
      <c r="B38" s="821"/>
      <c r="C38" s="150" t="s">
        <v>202</v>
      </c>
      <c r="D38" s="150"/>
      <c r="E38" s="824"/>
      <c r="F38" s="138" t="s">
        <v>66</v>
      </c>
      <c r="G38" s="491">
        <f t="shared" si="15"/>
        <v>1000</v>
      </c>
      <c r="H38" s="334">
        <v>1000</v>
      </c>
      <c r="I38" s="334" t="s">
        <v>946</v>
      </c>
      <c r="J38" s="334" t="s">
        <v>946</v>
      </c>
      <c r="K38" s="334" t="s">
        <v>946</v>
      </c>
      <c r="L38" s="334" t="s">
        <v>946</v>
      </c>
      <c r="M38" s="334" t="s">
        <v>946</v>
      </c>
      <c r="N38" s="334" t="s">
        <v>946</v>
      </c>
      <c r="O38" s="334" t="s">
        <v>946</v>
      </c>
      <c r="P38" s="334" t="s">
        <v>946</v>
      </c>
      <c r="Q38" s="334" t="s">
        <v>946</v>
      </c>
      <c r="R38" s="334" t="s">
        <v>946</v>
      </c>
      <c r="S38" s="334" t="s">
        <v>946</v>
      </c>
      <c r="T38" s="334" t="s">
        <v>946</v>
      </c>
      <c r="U38" s="334" t="s">
        <v>946</v>
      </c>
      <c r="V38" s="394" t="s">
        <v>946</v>
      </c>
      <c r="W38" s="430">
        <f t="shared" si="21"/>
        <v>1000</v>
      </c>
      <c r="X38" s="24">
        <v>1000</v>
      </c>
      <c r="Y38" s="24"/>
      <c r="Z38" s="24"/>
      <c r="AA38" s="24"/>
      <c r="AB38" s="24"/>
      <c r="AC38" s="24"/>
      <c r="AD38" s="24"/>
      <c r="AE38" s="24"/>
      <c r="AF38" s="24"/>
      <c r="AG38" s="24"/>
      <c r="AH38" s="24"/>
      <c r="AI38" s="24"/>
      <c r="AJ38" s="24"/>
      <c r="AK38" s="24"/>
      <c r="AL38" s="25"/>
      <c r="AM38" s="56"/>
      <c r="AN38" s="164">
        <f t="shared" si="4"/>
        <v>0</v>
      </c>
      <c r="AO38" s="71">
        <v>1000</v>
      </c>
      <c r="AP38" s="72">
        <v>1000</v>
      </c>
    </row>
    <row r="39" spans="2:42" x14ac:dyDescent="0.25">
      <c r="B39" s="822"/>
      <c r="C39" s="150" t="s">
        <v>23</v>
      </c>
      <c r="D39" s="150"/>
      <c r="E39" s="825"/>
      <c r="F39" s="138"/>
      <c r="G39" s="491">
        <f t="shared" si="15"/>
        <v>0</v>
      </c>
      <c r="H39" s="334">
        <v>0</v>
      </c>
      <c r="I39" s="334" t="s">
        <v>946</v>
      </c>
      <c r="J39" s="334" t="s">
        <v>946</v>
      </c>
      <c r="K39" s="334" t="s">
        <v>946</v>
      </c>
      <c r="L39" s="334" t="s">
        <v>946</v>
      </c>
      <c r="M39" s="334" t="s">
        <v>946</v>
      </c>
      <c r="N39" s="334" t="s">
        <v>946</v>
      </c>
      <c r="O39" s="334" t="s">
        <v>946</v>
      </c>
      <c r="P39" s="334" t="s">
        <v>946</v>
      </c>
      <c r="Q39" s="334" t="s">
        <v>946</v>
      </c>
      <c r="R39" s="334" t="s">
        <v>946</v>
      </c>
      <c r="S39" s="334" t="s">
        <v>946</v>
      </c>
      <c r="T39" s="334" t="s">
        <v>946</v>
      </c>
      <c r="U39" s="334" t="s">
        <v>946</v>
      </c>
      <c r="V39" s="394" t="s">
        <v>946</v>
      </c>
      <c r="W39" s="430">
        <f t="shared" si="21"/>
        <v>0</v>
      </c>
      <c r="X39" s="24">
        <v>0</v>
      </c>
      <c r="Y39" s="24"/>
      <c r="Z39" s="24"/>
      <c r="AA39" s="24"/>
      <c r="AB39" s="24"/>
      <c r="AC39" s="24"/>
      <c r="AD39" s="24"/>
      <c r="AE39" s="24"/>
      <c r="AF39" s="24"/>
      <c r="AG39" s="24"/>
      <c r="AH39" s="24"/>
      <c r="AI39" s="24"/>
      <c r="AJ39" s="24"/>
      <c r="AK39" s="24"/>
      <c r="AL39" s="25"/>
      <c r="AM39" s="56"/>
      <c r="AN39" s="164">
        <f t="shared" si="4"/>
        <v>0</v>
      </c>
      <c r="AO39" s="71">
        <v>0</v>
      </c>
      <c r="AP39" s="72">
        <v>0</v>
      </c>
    </row>
    <row r="40" spans="2:42" ht="15.75" customHeight="1" x14ac:dyDescent="0.25">
      <c r="B40" s="796" t="s">
        <v>203</v>
      </c>
      <c r="C40" s="797"/>
      <c r="D40" s="162"/>
      <c r="E40" s="137" t="s">
        <v>193</v>
      </c>
      <c r="F40" s="138"/>
      <c r="G40" s="491">
        <f t="shared" si="15"/>
        <v>0</v>
      </c>
      <c r="H40" s="334">
        <v>0</v>
      </c>
      <c r="I40" s="334" t="s">
        <v>946</v>
      </c>
      <c r="J40" s="334" t="s">
        <v>946</v>
      </c>
      <c r="K40" s="334" t="s">
        <v>946</v>
      </c>
      <c r="L40" s="334" t="s">
        <v>946</v>
      </c>
      <c r="M40" s="334" t="s">
        <v>946</v>
      </c>
      <c r="N40" s="334" t="s">
        <v>946</v>
      </c>
      <c r="O40" s="334" t="s">
        <v>946</v>
      </c>
      <c r="P40" s="334" t="s">
        <v>946</v>
      </c>
      <c r="Q40" s="334" t="s">
        <v>946</v>
      </c>
      <c r="R40" s="334" t="s">
        <v>946</v>
      </c>
      <c r="S40" s="334" t="s">
        <v>946</v>
      </c>
      <c r="T40" s="334" t="s">
        <v>946</v>
      </c>
      <c r="U40" s="334" t="s">
        <v>946</v>
      </c>
      <c r="V40" s="394" t="s">
        <v>946</v>
      </c>
      <c r="W40" s="429">
        <f t="shared" si="21"/>
        <v>0</v>
      </c>
      <c r="X40" s="27">
        <v>0</v>
      </c>
      <c r="Y40" s="27"/>
      <c r="Z40" s="27"/>
      <c r="AA40" s="27"/>
      <c r="AB40" s="27"/>
      <c r="AC40" s="27"/>
      <c r="AD40" s="27"/>
      <c r="AE40" s="27"/>
      <c r="AF40" s="27"/>
      <c r="AG40" s="27"/>
      <c r="AH40" s="27"/>
      <c r="AI40" s="27"/>
      <c r="AJ40" s="27"/>
      <c r="AK40" s="27"/>
      <c r="AL40" s="28"/>
      <c r="AM40" s="57"/>
      <c r="AN40" s="166">
        <f t="shared" si="4"/>
        <v>0</v>
      </c>
      <c r="AO40" s="73">
        <v>0</v>
      </c>
      <c r="AP40" s="74">
        <v>0</v>
      </c>
    </row>
    <row r="41" spans="2:42" ht="15.75" customHeight="1" x14ac:dyDescent="0.25">
      <c r="B41" s="796" t="s">
        <v>206</v>
      </c>
      <c r="C41" s="797"/>
      <c r="D41" s="162"/>
      <c r="E41" s="137" t="s">
        <v>194</v>
      </c>
      <c r="F41" s="138"/>
      <c r="G41" s="491">
        <f t="shared" si="15"/>
        <v>0</v>
      </c>
      <c r="H41" s="334">
        <v>0</v>
      </c>
      <c r="I41" s="334" t="s">
        <v>946</v>
      </c>
      <c r="J41" s="334" t="s">
        <v>946</v>
      </c>
      <c r="K41" s="334" t="s">
        <v>946</v>
      </c>
      <c r="L41" s="334" t="s">
        <v>946</v>
      </c>
      <c r="M41" s="334" t="s">
        <v>946</v>
      </c>
      <c r="N41" s="334" t="s">
        <v>946</v>
      </c>
      <c r="O41" s="334" t="s">
        <v>946</v>
      </c>
      <c r="P41" s="334" t="s">
        <v>946</v>
      </c>
      <c r="Q41" s="334" t="s">
        <v>946</v>
      </c>
      <c r="R41" s="334" t="s">
        <v>946</v>
      </c>
      <c r="S41" s="334" t="s">
        <v>946</v>
      </c>
      <c r="T41" s="334" t="s">
        <v>946</v>
      </c>
      <c r="U41" s="334" t="s">
        <v>946</v>
      </c>
      <c r="V41" s="394" t="s">
        <v>946</v>
      </c>
      <c r="W41" s="429">
        <f t="shared" si="21"/>
        <v>0</v>
      </c>
      <c r="X41" s="27">
        <v>0</v>
      </c>
      <c r="Y41" s="27"/>
      <c r="Z41" s="27"/>
      <c r="AA41" s="27"/>
      <c r="AB41" s="27"/>
      <c r="AC41" s="27"/>
      <c r="AD41" s="27"/>
      <c r="AE41" s="27"/>
      <c r="AF41" s="27"/>
      <c r="AG41" s="27"/>
      <c r="AH41" s="27"/>
      <c r="AI41" s="27"/>
      <c r="AJ41" s="27"/>
      <c r="AK41" s="27"/>
      <c r="AL41" s="28"/>
      <c r="AM41" s="57"/>
      <c r="AN41" s="166">
        <f t="shared" si="4"/>
        <v>0</v>
      </c>
      <c r="AO41" s="73">
        <v>0</v>
      </c>
      <c r="AP41" s="74">
        <v>0</v>
      </c>
    </row>
    <row r="42" spans="2:42" ht="15.75" customHeight="1" x14ac:dyDescent="0.25">
      <c r="B42" s="796" t="s">
        <v>207</v>
      </c>
      <c r="C42" s="797"/>
      <c r="D42" s="162"/>
      <c r="E42" s="137" t="s">
        <v>195</v>
      </c>
      <c r="F42" s="138"/>
      <c r="G42" s="486">
        <f>SUM(G43:G45)</f>
        <v>0</v>
      </c>
      <c r="H42" s="487">
        <f t="shared" ref="H42:V42" si="22">SUM(H43:H45)</f>
        <v>0</v>
      </c>
      <c r="I42" s="487">
        <f t="shared" si="22"/>
        <v>0</v>
      </c>
      <c r="J42" s="487">
        <f t="shared" si="22"/>
        <v>0</v>
      </c>
      <c r="K42" s="487">
        <f t="shared" si="22"/>
        <v>0</v>
      </c>
      <c r="L42" s="487">
        <f t="shared" si="22"/>
        <v>0</v>
      </c>
      <c r="M42" s="487">
        <f t="shared" si="22"/>
        <v>0</v>
      </c>
      <c r="N42" s="487">
        <f t="shared" si="22"/>
        <v>0</v>
      </c>
      <c r="O42" s="487">
        <f t="shared" si="22"/>
        <v>0</v>
      </c>
      <c r="P42" s="487">
        <f t="shared" si="22"/>
        <v>0</v>
      </c>
      <c r="Q42" s="487">
        <f t="shared" si="22"/>
        <v>0</v>
      </c>
      <c r="R42" s="487">
        <f t="shared" si="22"/>
        <v>0</v>
      </c>
      <c r="S42" s="487">
        <f t="shared" si="22"/>
        <v>0</v>
      </c>
      <c r="T42" s="487">
        <f t="shared" si="22"/>
        <v>0</v>
      </c>
      <c r="U42" s="487">
        <f t="shared" si="22"/>
        <v>0</v>
      </c>
      <c r="V42" s="485">
        <f t="shared" si="22"/>
        <v>0</v>
      </c>
      <c r="W42" s="429">
        <f>SUM(W43:W45)</f>
        <v>0</v>
      </c>
      <c r="X42" s="462">
        <f t="shared" ref="X42:AL42" si="23">SUM(X43:X45)</f>
        <v>0</v>
      </c>
      <c r="Y42" s="462">
        <f t="shared" si="23"/>
        <v>0</v>
      </c>
      <c r="Z42" s="462">
        <f t="shared" si="23"/>
        <v>0</v>
      </c>
      <c r="AA42" s="462">
        <f t="shared" si="23"/>
        <v>0</v>
      </c>
      <c r="AB42" s="462">
        <f t="shared" ref="AB42:AI42" si="24">SUM(AB43:AB45)</f>
        <v>0</v>
      </c>
      <c r="AC42" s="462">
        <f t="shared" si="24"/>
        <v>0</v>
      </c>
      <c r="AD42" s="462">
        <f t="shared" si="24"/>
        <v>0</v>
      </c>
      <c r="AE42" s="462">
        <f t="shared" si="24"/>
        <v>0</v>
      </c>
      <c r="AF42" s="462">
        <f t="shared" si="24"/>
        <v>0</v>
      </c>
      <c r="AG42" s="462">
        <f t="shared" si="24"/>
        <v>0</v>
      </c>
      <c r="AH42" s="462">
        <f t="shared" si="24"/>
        <v>0</v>
      </c>
      <c r="AI42" s="462">
        <f t="shared" si="24"/>
        <v>0</v>
      </c>
      <c r="AJ42" s="462">
        <f t="shared" si="23"/>
        <v>0</v>
      </c>
      <c r="AK42" s="462">
        <f t="shared" si="23"/>
        <v>0</v>
      </c>
      <c r="AL42" s="463">
        <f t="shared" si="23"/>
        <v>0</v>
      </c>
      <c r="AM42" s="488"/>
      <c r="AN42" s="166">
        <f t="shared" si="4"/>
        <v>0</v>
      </c>
      <c r="AO42" s="92">
        <v>0</v>
      </c>
      <c r="AP42" s="93">
        <v>0</v>
      </c>
    </row>
    <row r="43" spans="2:42" x14ac:dyDescent="0.25">
      <c r="B43" s="829" t="s">
        <v>5</v>
      </c>
      <c r="C43" s="150" t="s">
        <v>210</v>
      </c>
      <c r="D43" s="150"/>
      <c r="E43" s="823" t="s">
        <v>195</v>
      </c>
      <c r="F43" s="138" t="s">
        <v>56</v>
      </c>
      <c r="G43" s="491">
        <f t="shared" si="15"/>
        <v>0</v>
      </c>
      <c r="H43" s="334">
        <v>0</v>
      </c>
      <c r="I43" s="334" t="s">
        <v>946</v>
      </c>
      <c r="J43" s="334" t="s">
        <v>946</v>
      </c>
      <c r="K43" s="334" t="s">
        <v>946</v>
      </c>
      <c r="L43" s="334" t="s">
        <v>946</v>
      </c>
      <c r="M43" s="334" t="s">
        <v>946</v>
      </c>
      <c r="N43" s="334" t="s">
        <v>946</v>
      </c>
      <c r="O43" s="334" t="s">
        <v>946</v>
      </c>
      <c r="P43" s="334" t="s">
        <v>946</v>
      </c>
      <c r="Q43" s="334" t="s">
        <v>946</v>
      </c>
      <c r="R43" s="334" t="s">
        <v>946</v>
      </c>
      <c r="S43" s="334" t="s">
        <v>946</v>
      </c>
      <c r="T43" s="334" t="s">
        <v>946</v>
      </c>
      <c r="U43" s="334" t="s">
        <v>946</v>
      </c>
      <c r="V43" s="394" t="s">
        <v>946</v>
      </c>
      <c r="W43" s="430">
        <f t="shared" ref="W43:W45" si="25">SUM(X43:AL43)</f>
        <v>0</v>
      </c>
      <c r="X43" s="24">
        <v>0</v>
      </c>
      <c r="Y43" s="24"/>
      <c r="Z43" s="24"/>
      <c r="AA43" s="24"/>
      <c r="AB43" s="24"/>
      <c r="AC43" s="24"/>
      <c r="AD43" s="24"/>
      <c r="AE43" s="24"/>
      <c r="AF43" s="24"/>
      <c r="AG43" s="24"/>
      <c r="AH43" s="24"/>
      <c r="AI43" s="24"/>
      <c r="AJ43" s="24"/>
      <c r="AK43" s="24"/>
      <c r="AL43" s="25"/>
      <c r="AM43" s="56"/>
      <c r="AN43" s="164">
        <f t="shared" si="4"/>
        <v>0</v>
      </c>
      <c r="AO43" s="94" t="s">
        <v>385</v>
      </c>
      <c r="AP43" s="95" t="s">
        <v>385</v>
      </c>
    </row>
    <row r="44" spans="2:42" x14ac:dyDescent="0.25">
      <c r="B44" s="830"/>
      <c r="C44" s="150" t="s">
        <v>211</v>
      </c>
      <c r="D44" s="150"/>
      <c r="E44" s="824"/>
      <c r="F44" s="138" t="s">
        <v>62</v>
      </c>
      <c r="G44" s="491">
        <f t="shared" si="15"/>
        <v>0</v>
      </c>
      <c r="H44" s="334">
        <v>0</v>
      </c>
      <c r="I44" s="334" t="s">
        <v>946</v>
      </c>
      <c r="J44" s="334" t="s">
        <v>946</v>
      </c>
      <c r="K44" s="334" t="s">
        <v>946</v>
      </c>
      <c r="L44" s="334" t="s">
        <v>946</v>
      </c>
      <c r="M44" s="334" t="s">
        <v>946</v>
      </c>
      <c r="N44" s="334" t="s">
        <v>946</v>
      </c>
      <c r="O44" s="334" t="s">
        <v>946</v>
      </c>
      <c r="P44" s="334" t="s">
        <v>946</v>
      </c>
      <c r="Q44" s="334" t="s">
        <v>946</v>
      </c>
      <c r="R44" s="334" t="s">
        <v>946</v>
      </c>
      <c r="S44" s="334" t="s">
        <v>946</v>
      </c>
      <c r="T44" s="334" t="s">
        <v>946</v>
      </c>
      <c r="U44" s="334" t="s">
        <v>946</v>
      </c>
      <c r="V44" s="394" t="s">
        <v>946</v>
      </c>
      <c r="W44" s="430">
        <f t="shared" si="25"/>
        <v>0</v>
      </c>
      <c r="X44" s="24">
        <v>0</v>
      </c>
      <c r="Y44" s="24"/>
      <c r="Z44" s="24"/>
      <c r="AA44" s="24"/>
      <c r="AB44" s="24"/>
      <c r="AC44" s="24"/>
      <c r="AD44" s="24"/>
      <c r="AE44" s="24"/>
      <c r="AF44" s="24"/>
      <c r="AG44" s="24"/>
      <c r="AH44" s="24"/>
      <c r="AI44" s="24"/>
      <c r="AJ44" s="24"/>
      <c r="AK44" s="24"/>
      <c r="AL44" s="25"/>
      <c r="AM44" s="56"/>
      <c r="AN44" s="164">
        <f t="shared" si="4"/>
        <v>0</v>
      </c>
      <c r="AO44" s="94" t="s">
        <v>385</v>
      </c>
      <c r="AP44" s="95" t="s">
        <v>385</v>
      </c>
    </row>
    <row r="45" spans="2:42" x14ac:dyDescent="0.25">
      <c r="B45" s="831"/>
      <c r="C45" s="150" t="s">
        <v>23</v>
      </c>
      <c r="D45" s="150"/>
      <c r="E45" s="825"/>
      <c r="F45" s="138"/>
      <c r="G45" s="491">
        <f t="shared" si="15"/>
        <v>0</v>
      </c>
      <c r="H45" s="334">
        <v>0</v>
      </c>
      <c r="I45" s="334" t="s">
        <v>946</v>
      </c>
      <c r="J45" s="334" t="s">
        <v>946</v>
      </c>
      <c r="K45" s="334" t="s">
        <v>946</v>
      </c>
      <c r="L45" s="334" t="s">
        <v>946</v>
      </c>
      <c r="M45" s="334" t="s">
        <v>946</v>
      </c>
      <c r="N45" s="334" t="s">
        <v>946</v>
      </c>
      <c r="O45" s="334" t="s">
        <v>946</v>
      </c>
      <c r="P45" s="334" t="s">
        <v>946</v>
      </c>
      <c r="Q45" s="334" t="s">
        <v>946</v>
      </c>
      <c r="R45" s="334" t="s">
        <v>946</v>
      </c>
      <c r="S45" s="334" t="s">
        <v>946</v>
      </c>
      <c r="T45" s="334" t="s">
        <v>946</v>
      </c>
      <c r="U45" s="334" t="s">
        <v>946</v>
      </c>
      <c r="V45" s="394" t="s">
        <v>946</v>
      </c>
      <c r="W45" s="430">
        <f t="shared" si="25"/>
        <v>0</v>
      </c>
      <c r="X45" s="24">
        <v>0</v>
      </c>
      <c r="Y45" s="24"/>
      <c r="Z45" s="24"/>
      <c r="AA45" s="24"/>
      <c r="AB45" s="24"/>
      <c r="AC45" s="24"/>
      <c r="AD45" s="24"/>
      <c r="AE45" s="24"/>
      <c r="AF45" s="24"/>
      <c r="AG45" s="24"/>
      <c r="AH45" s="24"/>
      <c r="AI45" s="24"/>
      <c r="AJ45" s="24"/>
      <c r="AK45" s="24"/>
      <c r="AL45" s="25"/>
      <c r="AM45" s="56"/>
      <c r="AN45" s="164">
        <f t="shared" si="4"/>
        <v>0</v>
      </c>
      <c r="AO45" s="94" t="s">
        <v>385</v>
      </c>
      <c r="AP45" s="95" t="s">
        <v>385</v>
      </c>
    </row>
    <row r="46" spans="2:42" ht="15.75" customHeight="1" x14ac:dyDescent="0.25">
      <c r="B46" s="796" t="s">
        <v>208</v>
      </c>
      <c r="C46" s="797"/>
      <c r="D46" s="162"/>
      <c r="E46" s="137" t="s">
        <v>196</v>
      </c>
      <c r="F46" s="138"/>
      <c r="G46" s="491">
        <f t="shared" si="15"/>
        <v>0</v>
      </c>
      <c r="H46" s="334">
        <v>0</v>
      </c>
      <c r="I46" s="334" t="s">
        <v>946</v>
      </c>
      <c r="J46" s="334" t="s">
        <v>946</v>
      </c>
      <c r="K46" s="334" t="s">
        <v>946</v>
      </c>
      <c r="L46" s="334" t="s">
        <v>946</v>
      </c>
      <c r="M46" s="334" t="s">
        <v>946</v>
      </c>
      <c r="N46" s="334" t="s">
        <v>946</v>
      </c>
      <c r="O46" s="334" t="s">
        <v>946</v>
      </c>
      <c r="P46" s="334" t="s">
        <v>946</v>
      </c>
      <c r="Q46" s="334" t="s">
        <v>946</v>
      </c>
      <c r="R46" s="334" t="s">
        <v>946</v>
      </c>
      <c r="S46" s="334" t="s">
        <v>946</v>
      </c>
      <c r="T46" s="334" t="s">
        <v>946</v>
      </c>
      <c r="U46" s="334" t="s">
        <v>946</v>
      </c>
      <c r="V46" s="394" t="s">
        <v>946</v>
      </c>
      <c r="W46" s="429">
        <f>SUM(X46:AL46)</f>
        <v>0</v>
      </c>
      <c r="X46" s="27">
        <v>0</v>
      </c>
      <c r="Y46" s="27"/>
      <c r="Z46" s="27"/>
      <c r="AA46" s="27"/>
      <c r="AB46" s="27"/>
      <c r="AC46" s="27"/>
      <c r="AD46" s="27"/>
      <c r="AE46" s="27"/>
      <c r="AF46" s="27"/>
      <c r="AG46" s="27"/>
      <c r="AH46" s="27"/>
      <c r="AI46" s="27"/>
      <c r="AJ46" s="27"/>
      <c r="AK46" s="27"/>
      <c r="AL46" s="28"/>
      <c r="AM46" s="57"/>
      <c r="AN46" s="166">
        <f t="shared" si="4"/>
        <v>0</v>
      </c>
      <c r="AO46" s="85">
        <v>0</v>
      </c>
      <c r="AP46" s="86">
        <v>0</v>
      </c>
    </row>
    <row r="47" spans="2:42" ht="15.75" customHeight="1" x14ac:dyDescent="0.25">
      <c r="B47" s="796" t="s">
        <v>212</v>
      </c>
      <c r="C47" s="797"/>
      <c r="D47" s="162"/>
      <c r="E47" s="137" t="s">
        <v>197</v>
      </c>
      <c r="F47" s="138"/>
      <c r="G47" s="486">
        <f>SUM(G48:G52)</f>
        <v>0</v>
      </c>
      <c r="H47" s="487">
        <f t="shared" ref="H47:V47" si="26">SUM(H48:H52)</f>
        <v>0</v>
      </c>
      <c r="I47" s="487">
        <f t="shared" si="26"/>
        <v>0</v>
      </c>
      <c r="J47" s="487">
        <f t="shared" si="26"/>
        <v>0</v>
      </c>
      <c r="K47" s="487">
        <f t="shared" si="26"/>
        <v>0</v>
      </c>
      <c r="L47" s="487">
        <f t="shared" si="26"/>
        <v>0</v>
      </c>
      <c r="M47" s="487">
        <f t="shared" si="26"/>
        <v>0</v>
      </c>
      <c r="N47" s="487">
        <f t="shared" si="26"/>
        <v>0</v>
      </c>
      <c r="O47" s="487">
        <f t="shared" si="26"/>
        <v>0</v>
      </c>
      <c r="P47" s="487">
        <f t="shared" si="26"/>
        <v>0</v>
      </c>
      <c r="Q47" s="487">
        <f t="shared" si="26"/>
        <v>0</v>
      </c>
      <c r="R47" s="487">
        <f t="shared" si="26"/>
        <v>0</v>
      </c>
      <c r="S47" s="487">
        <f t="shared" si="26"/>
        <v>0</v>
      </c>
      <c r="T47" s="487">
        <f t="shared" si="26"/>
        <v>0</v>
      </c>
      <c r="U47" s="487">
        <f t="shared" si="26"/>
        <v>0</v>
      </c>
      <c r="V47" s="485">
        <f t="shared" si="26"/>
        <v>0</v>
      </c>
      <c r="W47" s="429">
        <f>SUM(W48:W52)</f>
        <v>0</v>
      </c>
      <c r="X47" s="462">
        <f t="shared" ref="X47:AL47" si="27">SUM(X48:X52)</f>
        <v>0</v>
      </c>
      <c r="Y47" s="462">
        <f t="shared" si="27"/>
        <v>0</v>
      </c>
      <c r="Z47" s="462">
        <f t="shared" si="27"/>
        <v>0</v>
      </c>
      <c r="AA47" s="462">
        <f t="shared" si="27"/>
        <v>0</v>
      </c>
      <c r="AB47" s="462">
        <f t="shared" ref="AB47:AI47" si="28">SUM(AB48:AB52)</f>
        <v>0</v>
      </c>
      <c r="AC47" s="462">
        <f t="shared" si="28"/>
        <v>0</v>
      </c>
      <c r="AD47" s="462">
        <f t="shared" si="28"/>
        <v>0</v>
      </c>
      <c r="AE47" s="462">
        <f t="shared" si="28"/>
        <v>0</v>
      </c>
      <c r="AF47" s="462">
        <f t="shared" si="28"/>
        <v>0</v>
      </c>
      <c r="AG47" s="462">
        <f t="shared" si="28"/>
        <v>0</v>
      </c>
      <c r="AH47" s="462">
        <f t="shared" si="28"/>
        <v>0</v>
      </c>
      <c r="AI47" s="462">
        <f t="shared" si="28"/>
        <v>0</v>
      </c>
      <c r="AJ47" s="462">
        <f t="shared" si="27"/>
        <v>0</v>
      </c>
      <c r="AK47" s="462">
        <f t="shared" si="27"/>
        <v>0</v>
      </c>
      <c r="AL47" s="463">
        <f t="shared" si="27"/>
        <v>0</v>
      </c>
      <c r="AM47" s="488"/>
      <c r="AN47" s="166">
        <f t="shared" si="4"/>
        <v>0</v>
      </c>
      <c r="AO47" s="92">
        <v>0</v>
      </c>
      <c r="AP47" s="93">
        <v>0</v>
      </c>
    </row>
    <row r="48" spans="2:42" x14ac:dyDescent="0.25">
      <c r="B48" s="832" t="s">
        <v>5</v>
      </c>
      <c r="C48" s="150" t="s">
        <v>213</v>
      </c>
      <c r="D48" s="150"/>
      <c r="E48" s="823" t="s">
        <v>197</v>
      </c>
      <c r="F48" s="138" t="s">
        <v>56</v>
      </c>
      <c r="G48" s="491">
        <f t="shared" si="15"/>
        <v>0</v>
      </c>
      <c r="H48" s="334">
        <v>0</v>
      </c>
      <c r="I48" s="334" t="s">
        <v>946</v>
      </c>
      <c r="J48" s="334" t="s">
        <v>946</v>
      </c>
      <c r="K48" s="334" t="s">
        <v>946</v>
      </c>
      <c r="L48" s="334" t="s">
        <v>946</v>
      </c>
      <c r="M48" s="334" t="s">
        <v>946</v>
      </c>
      <c r="N48" s="334" t="s">
        <v>946</v>
      </c>
      <c r="O48" s="334" t="s">
        <v>946</v>
      </c>
      <c r="P48" s="334" t="s">
        <v>946</v>
      </c>
      <c r="Q48" s="334" t="s">
        <v>946</v>
      </c>
      <c r="R48" s="334" t="s">
        <v>946</v>
      </c>
      <c r="S48" s="334" t="s">
        <v>946</v>
      </c>
      <c r="T48" s="334" t="s">
        <v>946</v>
      </c>
      <c r="U48" s="334" t="s">
        <v>946</v>
      </c>
      <c r="V48" s="394" t="s">
        <v>946</v>
      </c>
      <c r="W48" s="430">
        <f t="shared" ref="W48:W52" si="29">SUM(X48:AL48)</f>
        <v>0</v>
      </c>
      <c r="X48" s="24">
        <v>0</v>
      </c>
      <c r="Y48" s="24"/>
      <c r="Z48" s="24"/>
      <c r="AA48" s="24"/>
      <c r="AB48" s="24"/>
      <c r="AC48" s="24"/>
      <c r="AD48" s="24"/>
      <c r="AE48" s="24"/>
      <c r="AF48" s="24"/>
      <c r="AG48" s="24"/>
      <c r="AH48" s="24"/>
      <c r="AI48" s="24"/>
      <c r="AJ48" s="24"/>
      <c r="AK48" s="24"/>
      <c r="AL48" s="25"/>
      <c r="AM48" s="56"/>
      <c r="AN48" s="164">
        <f t="shared" si="4"/>
        <v>0</v>
      </c>
      <c r="AO48" s="94" t="s">
        <v>385</v>
      </c>
      <c r="AP48" s="95" t="s">
        <v>385</v>
      </c>
    </row>
    <row r="49" spans="1:42" x14ac:dyDescent="0.25">
      <c r="B49" s="833"/>
      <c r="C49" s="150" t="s">
        <v>214</v>
      </c>
      <c r="D49" s="150"/>
      <c r="E49" s="824"/>
      <c r="F49" s="138" t="s">
        <v>62</v>
      </c>
      <c r="G49" s="491">
        <f t="shared" si="15"/>
        <v>0</v>
      </c>
      <c r="H49" s="334">
        <v>0</v>
      </c>
      <c r="I49" s="334" t="s">
        <v>946</v>
      </c>
      <c r="J49" s="334" t="s">
        <v>946</v>
      </c>
      <c r="K49" s="334" t="s">
        <v>946</v>
      </c>
      <c r="L49" s="334" t="s">
        <v>946</v>
      </c>
      <c r="M49" s="334" t="s">
        <v>946</v>
      </c>
      <c r="N49" s="334" t="s">
        <v>946</v>
      </c>
      <c r="O49" s="334" t="s">
        <v>946</v>
      </c>
      <c r="P49" s="334" t="s">
        <v>946</v>
      </c>
      <c r="Q49" s="334" t="s">
        <v>946</v>
      </c>
      <c r="R49" s="334" t="s">
        <v>946</v>
      </c>
      <c r="S49" s="334" t="s">
        <v>946</v>
      </c>
      <c r="T49" s="334" t="s">
        <v>946</v>
      </c>
      <c r="U49" s="334" t="s">
        <v>946</v>
      </c>
      <c r="V49" s="394" t="s">
        <v>946</v>
      </c>
      <c r="W49" s="430">
        <f t="shared" si="29"/>
        <v>0</v>
      </c>
      <c r="X49" s="24">
        <v>0</v>
      </c>
      <c r="Y49" s="24"/>
      <c r="Z49" s="24"/>
      <c r="AA49" s="24"/>
      <c r="AB49" s="24"/>
      <c r="AC49" s="24"/>
      <c r="AD49" s="24"/>
      <c r="AE49" s="24"/>
      <c r="AF49" s="24"/>
      <c r="AG49" s="24"/>
      <c r="AH49" s="24"/>
      <c r="AI49" s="24"/>
      <c r="AJ49" s="24"/>
      <c r="AK49" s="24"/>
      <c r="AL49" s="25"/>
      <c r="AM49" s="56"/>
      <c r="AN49" s="164">
        <f t="shared" si="4"/>
        <v>0</v>
      </c>
      <c r="AO49" s="94" t="s">
        <v>385</v>
      </c>
      <c r="AP49" s="95" t="s">
        <v>385</v>
      </c>
    </row>
    <row r="50" spans="1:42" x14ac:dyDescent="0.25">
      <c r="B50" s="833"/>
      <c r="C50" s="150" t="s">
        <v>96</v>
      </c>
      <c r="D50" s="150"/>
      <c r="E50" s="824"/>
      <c r="F50" s="138" t="s">
        <v>64</v>
      </c>
      <c r="G50" s="491">
        <f t="shared" si="15"/>
        <v>0</v>
      </c>
      <c r="H50" s="334">
        <v>0</v>
      </c>
      <c r="I50" s="334" t="s">
        <v>946</v>
      </c>
      <c r="J50" s="334" t="s">
        <v>946</v>
      </c>
      <c r="K50" s="334" t="s">
        <v>946</v>
      </c>
      <c r="L50" s="334" t="s">
        <v>946</v>
      </c>
      <c r="M50" s="334" t="s">
        <v>946</v>
      </c>
      <c r="N50" s="334" t="s">
        <v>946</v>
      </c>
      <c r="O50" s="334" t="s">
        <v>946</v>
      </c>
      <c r="P50" s="334" t="s">
        <v>946</v>
      </c>
      <c r="Q50" s="334" t="s">
        <v>946</v>
      </c>
      <c r="R50" s="334" t="s">
        <v>946</v>
      </c>
      <c r="S50" s="334" t="s">
        <v>946</v>
      </c>
      <c r="T50" s="334" t="s">
        <v>946</v>
      </c>
      <c r="U50" s="334" t="s">
        <v>946</v>
      </c>
      <c r="V50" s="394" t="s">
        <v>946</v>
      </c>
      <c r="W50" s="430">
        <f t="shared" si="29"/>
        <v>0</v>
      </c>
      <c r="X50" s="24">
        <v>0</v>
      </c>
      <c r="Y50" s="24"/>
      <c r="Z50" s="24"/>
      <c r="AA50" s="24"/>
      <c r="AB50" s="24"/>
      <c r="AC50" s="24"/>
      <c r="AD50" s="24"/>
      <c r="AE50" s="24"/>
      <c r="AF50" s="24"/>
      <c r="AG50" s="24"/>
      <c r="AH50" s="24"/>
      <c r="AI50" s="24"/>
      <c r="AJ50" s="24"/>
      <c r="AK50" s="24"/>
      <c r="AL50" s="25"/>
      <c r="AM50" s="56"/>
      <c r="AN50" s="164">
        <f t="shared" si="4"/>
        <v>0</v>
      </c>
      <c r="AO50" s="94" t="s">
        <v>385</v>
      </c>
      <c r="AP50" s="95" t="s">
        <v>385</v>
      </c>
    </row>
    <row r="51" spans="1:42" x14ac:dyDescent="0.25">
      <c r="B51" s="833"/>
      <c r="C51" s="150" t="s">
        <v>97</v>
      </c>
      <c r="D51" s="150"/>
      <c r="E51" s="824"/>
      <c r="F51" s="138" t="s">
        <v>66</v>
      </c>
      <c r="G51" s="491">
        <f t="shared" si="15"/>
        <v>0</v>
      </c>
      <c r="H51" s="334">
        <v>0</v>
      </c>
      <c r="I51" s="334" t="s">
        <v>946</v>
      </c>
      <c r="J51" s="334" t="s">
        <v>946</v>
      </c>
      <c r="K51" s="334" t="s">
        <v>946</v>
      </c>
      <c r="L51" s="334" t="s">
        <v>946</v>
      </c>
      <c r="M51" s="334" t="s">
        <v>946</v>
      </c>
      <c r="N51" s="334" t="s">
        <v>946</v>
      </c>
      <c r="O51" s="334" t="s">
        <v>946</v>
      </c>
      <c r="P51" s="334" t="s">
        <v>946</v>
      </c>
      <c r="Q51" s="334" t="s">
        <v>946</v>
      </c>
      <c r="R51" s="334" t="s">
        <v>946</v>
      </c>
      <c r="S51" s="334" t="s">
        <v>946</v>
      </c>
      <c r="T51" s="334" t="s">
        <v>946</v>
      </c>
      <c r="U51" s="334" t="s">
        <v>946</v>
      </c>
      <c r="V51" s="394" t="s">
        <v>946</v>
      </c>
      <c r="W51" s="430">
        <f t="shared" si="29"/>
        <v>0</v>
      </c>
      <c r="X51" s="24">
        <v>0</v>
      </c>
      <c r="Y51" s="24"/>
      <c r="Z51" s="24"/>
      <c r="AA51" s="24"/>
      <c r="AB51" s="24"/>
      <c r="AC51" s="24"/>
      <c r="AD51" s="24"/>
      <c r="AE51" s="24"/>
      <c r="AF51" s="24"/>
      <c r="AG51" s="24"/>
      <c r="AH51" s="24"/>
      <c r="AI51" s="24"/>
      <c r="AJ51" s="24"/>
      <c r="AK51" s="24"/>
      <c r="AL51" s="25"/>
      <c r="AM51" s="56"/>
      <c r="AN51" s="164">
        <f t="shared" si="4"/>
        <v>0</v>
      </c>
      <c r="AO51" s="94" t="s">
        <v>385</v>
      </c>
      <c r="AP51" s="95" t="s">
        <v>385</v>
      </c>
    </row>
    <row r="52" spans="1:42" x14ac:dyDescent="0.25">
      <c r="B52" s="834"/>
      <c r="C52" s="150" t="s">
        <v>23</v>
      </c>
      <c r="D52" s="150"/>
      <c r="E52" s="825"/>
      <c r="F52" s="138"/>
      <c r="G52" s="491">
        <f t="shared" si="15"/>
        <v>0</v>
      </c>
      <c r="H52" s="334">
        <v>0</v>
      </c>
      <c r="I52" s="334" t="s">
        <v>946</v>
      </c>
      <c r="J52" s="334" t="s">
        <v>946</v>
      </c>
      <c r="K52" s="334" t="s">
        <v>946</v>
      </c>
      <c r="L52" s="334" t="s">
        <v>946</v>
      </c>
      <c r="M52" s="334" t="s">
        <v>946</v>
      </c>
      <c r="N52" s="334" t="s">
        <v>946</v>
      </c>
      <c r="O52" s="334" t="s">
        <v>946</v>
      </c>
      <c r="P52" s="334" t="s">
        <v>946</v>
      </c>
      <c r="Q52" s="334" t="s">
        <v>946</v>
      </c>
      <c r="R52" s="334" t="s">
        <v>946</v>
      </c>
      <c r="S52" s="334" t="s">
        <v>946</v>
      </c>
      <c r="T52" s="334" t="s">
        <v>946</v>
      </c>
      <c r="U52" s="334" t="s">
        <v>946</v>
      </c>
      <c r="V52" s="394" t="s">
        <v>946</v>
      </c>
      <c r="W52" s="430">
        <f t="shared" si="29"/>
        <v>0</v>
      </c>
      <c r="X52" s="24">
        <v>0</v>
      </c>
      <c r="Y52" s="24"/>
      <c r="Z52" s="24"/>
      <c r="AA52" s="24"/>
      <c r="AB52" s="24"/>
      <c r="AC52" s="24"/>
      <c r="AD52" s="24"/>
      <c r="AE52" s="24"/>
      <c r="AF52" s="24"/>
      <c r="AG52" s="24"/>
      <c r="AH52" s="24"/>
      <c r="AI52" s="24"/>
      <c r="AJ52" s="24"/>
      <c r="AK52" s="24"/>
      <c r="AL52" s="25"/>
      <c r="AM52" s="56"/>
      <c r="AN52" s="164">
        <f t="shared" si="4"/>
        <v>0</v>
      </c>
      <c r="AO52" s="94" t="s">
        <v>385</v>
      </c>
      <c r="AP52" s="95" t="s">
        <v>385</v>
      </c>
    </row>
    <row r="53" spans="1:42" ht="15.75" customHeight="1" x14ac:dyDescent="0.25">
      <c r="B53" s="796" t="s">
        <v>209</v>
      </c>
      <c r="C53" s="797"/>
      <c r="D53" s="162"/>
      <c r="E53" s="137" t="s">
        <v>198</v>
      </c>
      <c r="F53" s="138"/>
      <c r="G53" s="486">
        <f>SUM(G54:G60)</f>
        <v>0</v>
      </c>
      <c r="H53" s="487">
        <f t="shared" ref="H53:V53" si="30">SUM(H54:H60)</f>
        <v>0</v>
      </c>
      <c r="I53" s="487">
        <f t="shared" si="30"/>
        <v>0</v>
      </c>
      <c r="J53" s="487">
        <f t="shared" si="30"/>
        <v>0</v>
      </c>
      <c r="K53" s="487">
        <f t="shared" si="30"/>
        <v>0</v>
      </c>
      <c r="L53" s="487">
        <f t="shared" si="30"/>
        <v>0</v>
      </c>
      <c r="M53" s="487">
        <f t="shared" si="30"/>
        <v>0</v>
      </c>
      <c r="N53" s="487">
        <f t="shared" si="30"/>
        <v>0</v>
      </c>
      <c r="O53" s="487">
        <f t="shared" si="30"/>
        <v>0</v>
      </c>
      <c r="P53" s="487">
        <f t="shared" si="30"/>
        <v>0</v>
      </c>
      <c r="Q53" s="487">
        <f t="shared" si="30"/>
        <v>0</v>
      </c>
      <c r="R53" s="487">
        <f t="shared" si="30"/>
        <v>0</v>
      </c>
      <c r="S53" s="487">
        <f t="shared" si="30"/>
        <v>0</v>
      </c>
      <c r="T53" s="487">
        <f t="shared" si="30"/>
        <v>0</v>
      </c>
      <c r="U53" s="487">
        <f t="shared" si="30"/>
        <v>0</v>
      </c>
      <c r="V53" s="485">
        <f t="shared" si="30"/>
        <v>0</v>
      </c>
      <c r="W53" s="429">
        <f>SUM(W54:W60)</f>
        <v>0</v>
      </c>
      <c r="X53" s="462">
        <f t="shared" ref="X53:AL53" si="31">SUM(X54:X60)</f>
        <v>0</v>
      </c>
      <c r="Y53" s="462">
        <f t="shared" si="31"/>
        <v>0</v>
      </c>
      <c r="Z53" s="462">
        <f t="shared" si="31"/>
        <v>0</v>
      </c>
      <c r="AA53" s="462">
        <f t="shared" si="31"/>
        <v>0</v>
      </c>
      <c r="AB53" s="462">
        <f t="shared" ref="AB53:AI53" si="32">SUM(AB54:AB60)</f>
        <v>0</v>
      </c>
      <c r="AC53" s="462">
        <f t="shared" si="32"/>
        <v>0</v>
      </c>
      <c r="AD53" s="462">
        <f t="shared" si="32"/>
        <v>0</v>
      </c>
      <c r="AE53" s="462">
        <f t="shared" si="32"/>
        <v>0</v>
      </c>
      <c r="AF53" s="462">
        <f t="shared" si="32"/>
        <v>0</v>
      </c>
      <c r="AG53" s="462">
        <f t="shared" si="32"/>
        <v>0</v>
      </c>
      <c r="AH53" s="462">
        <f t="shared" si="32"/>
        <v>0</v>
      </c>
      <c r="AI53" s="462">
        <f t="shared" si="32"/>
        <v>0</v>
      </c>
      <c r="AJ53" s="462">
        <f t="shared" si="31"/>
        <v>0</v>
      </c>
      <c r="AK53" s="462">
        <f t="shared" si="31"/>
        <v>0</v>
      </c>
      <c r="AL53" s="463">
        <f t="shared" si="31"/>
        <v>0</v>
      </c>
      <c r="AM53" s="488"/>
      <c r="AN53" s="166">
        <f t="shared" si="4"/>
        <v>0</v>
      </c>
      <c r="AO53" s="489">
        <f t="shared" ref="AO53:AP53" si="33">SUM(AO54:AO60)</f>
        <v>0</v>
      </c>
      <c r="AP53" s="490">
        <f t="shared" si="33"/>
        <v>0</v>
      </c>
    </row>
    <row r="54" spans="1:42" x14ac:dyDescent="0.25">
      <c r="B54" s="820" t="s">
        <v>5</v>
      </c>
      <c r="C54" s="150" t="s">
        <v>890</v>
      </c>
      <c r="D54" s="150"/>
      <c r="E54" s="823" t="s">
        <v>198</v>
      </c>
      <c r="F54" s="138" t="s">
        <v>68</v>
      </c>
      <c r="G54" s="491">
        <f t="shared" ref="G54:G60" si="34">SUM(H54:V54)</f>
        <v>0</v>
      </c>
      <c r="H54" s="334">
        <v>0</v>
      </c>
      <c r="I54" s="334" t="s">
        <v>946</v>
      </c>
      <c r="J54" s="334" t="s">
        <v>946</v>
      </c>
      <c r="K54" s="334" t="s">
        <v>946</v>
      </c>
      <c r="L54" s="334" t="s">
        <v>946</v>
      </c>
      <c r="M54" s="334" t="s">
        <v>946</v>
      </c>
      <c r="N54" s="334" t="s">
        <v>946</v>
      </c>
      <c r="O54" s="334" t="s">
        <v>946</v>
      </c>
      <c r="P54" s="334" t="s">
        <v>946</v>
      </c>
      <c r="Q54" s="334" t="s">
        <v>946</v>
      </c>
      <c r="R54" s="334" t="s">
        <v>946</v>
      </c>
      <c r="S54" s="334" t="s">
        <v>946</v>
      </c>
      <c r="T54" s="334" t="s">
        <v>946</v>
      </c>
      <c r="U54" s="334" t="s">
        <v>946</v>
      </c>
      <c r="V54" s="394" t="s">
        <v>946</v>
      </c>
      <c r="W54" s="430">
        <f t="shared" ref="W54:W60" si="35">SUM(X54:AL54)</f>
        <v>0</v>
      </c>
      <c r="X54" s="24">
        <v>0</v>
      </c>
      <c r="Y54" s="24"/>
      <c r="Z54" s="24"/>
      <c r="AA54" s="24"/>
      <c r="AB54" s="24"/>
      <c r="AC54" s="24"/>
      <c r="AD54" s="24"/>
      <c r="AE54" s="24"/>
      <c r="AF54" s="24"/>
      <c r="AG54" s="24"/>
      <c r="AH54" s="24"/>
      <c r="AI54" s="24"/>
      <c r="AJ54" s="24"/>
      <c r="AK54" s="24"/>
      <c r="AL54" s="25"/>
      <c r="AM54" s="56"/>
      <c r="AN54" s="164">
        <f t="shared" si="4"/>
        <v>0</v>
      </c>
      <c r="AO54" s="24">
        <v>0</v>
      </c>
      <c r="AP54" s="24">
        <v>0</v>
      </c>
    </row>
    <row r="55" spans="1:42" x14ac:dyDescent="0.25">
      <c r="B55" s="821"/>
      <c r="C55" s="150" t="s">
        <v>891</v>
      </c>
      <c r="D55" s="150"/>
      <c r="E55" s="824"/>
      <c r="F55" s="138" t="s">
        <v>893</v>
      </c>
      <c r="G55" s="491">
        <f t="shared" si="34"/>
        <v>0</v>
      </c>
      <c r="H55" s="334">
        <v>0</v>
      </c>
      <c r="I55" s="334" t="s">
        <v>946</v>
      </c>
      <c r="J55" s="334" t="s">
        <v>946</v>
      </c>
      <c r="K55" s="334" t="s">
        <v>946</v>
      </c>
      <c r="L55" s="334" t="s">
        <v>946</v>
      </c>
      <c r="M55" s="334" t="s">
        <v>946</v>
      </c>
      <c r="N55" s="334" t="s">
        <v>946</v>
      </c>
      <c r="O55" s="334" t="s">
        <v>946</v>
      </c>
      <c r="P55" s="334" t="s">
        <v>946</v>
      </c>
      <c r="Q55" s="334" t="s">
        <v>946</v>
      </c>
      <c r="R55" s="334" t="s">
        <v>946</v>
      </c>
      <c r="S55" s="334" t="s">
        <v>946</v>
      </c>
      <c r="T55" s="334" t="s">
        <v>946</v>
      </c>
      <c r="U55" s="334" t="s">
        <v>946</v>
      </c>
      <c r="V55" s="394" t="s">
        <v>946</v>
      </c>
      <c r="W55" s="430">
        <f t="shared" si="35"/>
        <v>0</v>
      </c>
      <c r="X55" s="24">
        <v>0</v>
      </c>
      <c r="Y55" s="24"/>
      <c r="Z55" s="24"/>
      <c r="AA55" s="24"/>
      <c r="AB55" s="24"/>
      <c r="AC55" s="24"/>
      <c r="AD55" s="24"/>
      <c r="AE55" s="24"/>
      <c r="AF55" s="24"/>
      <c r="AG55" s="24"/>
      <c r="AH55" s="24"/>
      <c r="AI55" s="24"/>
      <c r="AJ55" s="24"/>
      <c r="AK55" s="24"/>
      <c r="AL55" s="25"/>
      <c r="AM55" s="56"/>
      <c r="AN55" s="164">
        <f t="shared" si="4"/>
        <v>0</v>
      </c>
      <c r="AO55" s="24">
        <v>0</v>
      </c>
      <c r="AP55" s="24">
        <v>0</v>
      </c>
    </row>
    <row r="56" spans="1:42" x14ac:dyDescent="0.25">
      <c r="B56" s="821"/>
      <c r="C56" s="169" t="s">
        <v>892</v>
      </c>
      <c r="D56" s="150"/>
      <c r="E56" s="824"/>
      <c r="F56" s="138" t="s">
        <v>894</v>
      </c>
      <c r="G56" s="237" t="s">
        <v>385</v>
      </c>
      <c r="H56" s="340" t="s">
        <v>385</v>
      </c>
      <c r="I56" s="340" t="s">
        <v>385</v>
      </c>
      <c r="J56" s="340" t="s">
        <v>385</v>
      </c>
      <c r="K56" s="340" t="s">
        <v>385</v>
      </c>
      <c r="L56" s="340" t="s">
        <v>385</v>
      </c>
      <c r="M56" s="340" t="s">
        <v>385</v>
      </c>
      <c r="N56" s="340" t="s">
        <v>385</v>
      </c>
      <c r="O56" s="340" t="s">
        <v>385</v>
      </c>
      <c r="P56" s="340" t="s">
        <v>385</v>
      </c>
      <c r="Q56" s="340" t="s">
        <v>385</v>
      </c>
      <c r="R56" s="340" t="s">
        <v>385</v>
      </c>
      <c r="S56" s="340" t="s">
        <v>385</v>
      </c>
      <c r="T56" s="340" t="s">
        <v>385</v>
      </c>
      <c r="U56" s="340" t="s">
        <v>385</v>
      </c>
      <c r="V56" s="411" t="s">
        <v>385</v>
      </c>
      <c r="W56" s="431" t="s">
        <v>385</v>
      </c>
      <c r="X56" s="109" t="s">
        <v>385</v>
      </c>
      <c r="Y56" s="109" t="s">
        <v>385</v>
      </c>
      <c r="Z56" s="109" t="s">
        <v>385</v>
      </c>
      <c r="AA56" s="109" t="s">
        <v>385</v>
      </c>
      <c r="AB56" s="109" t="s">
        <v>385</v>
      </c>
      <c r="AC56" s="109" t="s">
        <v>385</v>
      </c>
      <c r="AD56" s="109" t="s">
        <v>385</v>
      </c>
      <c r="AE56" s="109" t="s">
        <v>385</v>
      </c>
      <c r="AF56" s="109" t="s">
        <v>385</v>
      </c>
      <c r="AG56" s="109" t="s">
        <v>385</v>
      </c>
      <c r="AH56" s="109" t="s">
        <v>385</v>
      </c>
      <c r="AI56" s="109" t="s">
        <v>385</v>
      </c>
      <c r="AJ56" s="109" t="s">
        <v>385</v>
      </c>
      <c r="AK56" s="109" t="s">
        <v>385</v>
      </c>
      <c r="AL56" s="527" t="s">
        <v>385</v>
      </c>
      <c r="AM56" s="56"/>
      <c r="AN56" s="525" t="s">
        <v>385</v>
      </c>
      <c r="AO56" s="110" t="s">
        <v>385</v>
      </c>
      <c r="AP56" s="111" t="s">
        <v>385</v>
      </c>
    </row>
    <row r="57" spans="1:42" x14ac:dyDescent="0.25">
      <c r="B57" s="821"/>
      <c r="C57" s="150" t="s">
        <v>215</v>
      </c>
      <c r="D57" s="150"/>
      <c r="E57" s="824"/>
      <c r="F57" s="138" t="s">
        <v>64</v>
      </c>
      <c r="G57" s="491">
        <f t="shared" si="34"/>
        <v>0</v>
      </c>
      <c r="H57" s="334">
        <v>0</v>
      </c>
      <c r="I57" s="334" t="s">
        <v>946</v>
      </c>
      <c r="J57" s="334" t="s">
        <v>946</v>
      </c>
      <c r="K57" s="334" t="s">
        <v>946</v>
      </c>
      <c r="L57" s="334" t="s">
        <v>946</v>
      </c>
      <c r="M57" s="334" t="s">
        <v>946</v>
      </c>
      <c r="N57" s="334" t="s">
        <v>946</v>
      </c>
      <c r="O57" s="334" t="s">
        <v>946</v>
      </c>
      <c r="P57" s="334" t="s">
        <v>946</v>
      </c>
      <c r="Q57" s="334" t="s">
        <v>946</v>
      </c>
      <c r="R57" s="334" t="s">
        <v>946</v>
      </c>
      <c r="S57" s="334" t="s">
        <v>946</v>
      </c>
      <c r="T57" s="334" t="s">
        <v>946</v>
      </c>
      <c r="U57" s="334" t="s">
        <v>946</v>
      </c>
      <c r="V57" s="394" t="s">
        <v>946</v>
      </c>
      <c r="W57" s="430">
        <f t="shared" si="35"/>
        <v>0</v>
      </c>
      <c r="X57" s="24">
        <v>0</v>
      </c>
      <c r="Y57" s="24"/>
      <c r="Z57" s="24"/>
      <c r="AA57" s="24"/>
      <c r="AB57" s="24"/>
      <c r="AC57" s="24"/>
      <c r="AD57" s="24"/>
      <c r="AE57" s="24"/>
      <c r="AF57" s="24"/>
      <c r="AG57" s="24"/>
      <c r="AH57" s="24"/>
      <c r="AI57" s="24"/>
      <c r="AJ57" s="24"/>
      <c r="AK57" s="24"/>
      <c r="AL57" s="25"/>
      <c r="AM57" s="56"/>
      <c r="AN57" s="164">
        <f t="shared" ref="AN57:AN88" si="36">W57-G57</f>
        <v>0</v>
      </c>
      <c r="AO57" s="24">
        <v>0</v>
      </c>
      <c r="AP57" s="24">
        <v>0</v>
      </c>
    </row>
    <row r="58" spans="1:42" x14ac:dyDescent="0.25">
      <c r="B58" s="821"/>
      <c r="C58" s="150" t="s">
        <v>216</v>
      </c>
      <c r="D58" s="150"/>
      <c r="E58" s="824"/>
      <c r="F58" s="138" t="s">
        <v>66</v>
      </c>
      <c r="G58" s="491">
        <f t="shared" si="34"/>
        <v>0</v>
      </c>
      <c r="H58" s="334">
        <v>0</v>
      </c>
      <c r="I58" s="334" t="s">
        <v>946</v>
      </c>
      <c r="J58" s="334" t="s">
        <v>946</v>
      </c>
      <c r="K58" s="334" t="s">
        <v>946</v>
      </c>
      <c r="L58" s="334" t="s">
        <v>946</v>
      </c>
      <c r="M58" s="334" t="s">
        <v>946</v>
      </c>
      <c r="N58" s="334" t="s">
        <v>946</v>
      </c>
      <c r="O58" s="334" t="s">
        <v>946</v>
      </c>
      <c r="P58" s="334" t="s">
        <v>946</v>
      </c>
      <c r="Q58" s="334" t="s">
        <v>946</v>
      </c>
      <c r="R58" s="334" t="s">
        <v>946</v>
      </c>
      <c r="S58" s="334" t="s">
        <v>946</v>
      </c>
      <c r="T58" s="334" t="s">
        <v>946</v>
      </c>
      <c r="U58" s="334" t="s">
        <v>946</v>
      </c>
      <c r="V58" s="394" t="s">
        <v>946</v>
      </c>
      <c r="W58" s="430">
        <f t="shared" si="35"/>
        <v>0</v>
      </c>
      <c r="X58" s="24">
        <v>0</v>
      </c>
      <c r="Y58" s="24"/>
      <c r="Z58" s="24"/>
      <c r="AA58" s="24"/>
      <c r="AB58" s="24"/>
      <c r="AC58" s="24"/>
      <c r="AD58" s="24"/>
      <c r="AE58" s="24"/>
      <c r="AF58" s="24"/>
      <c r="AG58" s="24"/>
      <c r="AH58" s="24"/>
      <c r="AI58" s="24"/>
      <c r="AJ58" s="24"/>
      <c r="AK58" s="24"/>
      <c r="AL58" s="25"/>
      <c r="AM58" s="56"/>
      <c r="AN58" s="164">
        <f t="shared" si="36"/>
        <v>0</v>
      </c>
      <c r="AO58" s="24">
        <v>0</v>
      </c>
      <c r="AP58" s="24">
        <v>0</v>
      </c>
    </row>
    <row r="59" spans="1:42" x14ac:dyDescent="0.25">
      <c r="B59" s="821"/>
      <c r="C59" s="150" t="s">
        <v>98</v>
      </c>
      <c r="D59" s="150"/>
      <c r="E59" s="824"/>
      <c r="F59" s="138" t="s">
        <v>70</v>
      </c>
      <c r="G59" s="491">
        <f t="shared" si="34"/>
        <v>0</v>
      </c>
      <c r="H59" s="334">
        <v>0</v>
      </c>
      <c r="I59" s="334" t="s">
        <v>946</v>
      </c>
      <c r="J59" s="334" t="s">
        <v>946</v>
      </c>
      <c r="K59" s="334" t="s">
        <v>946</v>
      </c>
      <c r="L59" s="334" t="s">
        <v>946</v>
      </c>
      <c r="M59" s="334" t="s">
        <v>946</v>
      </c>
      <c r="N59" s="334" t="s">
        <v>946</v>
      </c>
      <c r="O59" s="334" t="s">
        <v>946</v>
      </c>
      <c r="P59" s="334" t="s">
        <v>946</v>
      </c>
      <c r="Q59" s="334" t="s">
        <v>946</v>
      </c>
      <c r="R59" s="334" t="s">
        <v>946</v>
      </c>
      <c r="S59" s="334" t="s">
        <v>946</v>
      </c>
      <c r="T59" s="334" t="s">
        <v>946</v>
      </c>
      <c r="U59" s="334" t="s">
        <v>946</v>
      </c>
      <c r="V59" s="394" t="s">
        <v>946</v>
      </c>
      <c r="W59" s="430">
        <f t="shared" si="35"/>
        <v>0</v>
      </c>
      <c r="X59" s="24">
        <v>0</v>
      </c>
      <c r="Y59" s="24"/>
      <c r="Z59" s="24"/>
      <c r="AA59" s="24"/>
      <c r="AB59" s="24"/>
      <c r="AC59" s="24"/>
      <c r="AD59" s="24"/>
      <c r="AE59" s="24"/>
      <c r="AF59" s="24"/>
      <c r="AG59" s="24"/>
      <c r="AH59" s="24"/>
      <c r="AI59" s="24"/>
      <c r="AJ59" s="24"/>
      <c r="AK59" s="24"/>
      <c r="AL59" s="25"/>
      <c r="AM59" s="56"/>
      <c r="AN59" s="164">
        <f t="shared" si="36"/>
        <v>0</v>
      </c>
      <c r="AO59" s="24">
        <v>0</v>
      </c>
      <c r="AP59" s="24">
        <v>0</v>
      </c>
    </row>
    <row r="60" spans="1:42" x14ac:dyDescent="0.25">
      <c r="B60" s="822"/>
      <c r="C60" s="150" t="s">
        <v>23</v>
      </c>
      <c r="D60" s="150"/>
      <c r="E60" s="825"/>
      <c r="F60" s="138"/>
      <c r="G60" s="491">
        <f t="shared" si="34"/>
        <v>0</v>
      </c>
      <c r="H60" s="334">
        <v>0</v>
      </c>
      <c r="I60" s="334" t="s">
        <v>946</v>
      </c>
      <c r="J60" s="334" t="s">
        <v>946</v>
      </c>
      <c r="K60" s="334" t="s">
        <v>946</v>
      </c>
      <c r="L60" s="334" t="s">
        <v>946</v>
      </c>
      <c r="M60" s="334" t="s">
        <v>946</v>
      </c>
      <c r="N60" s="334" t="s">
        <v>946</v>
      </c>
      <c r="O60" s="334" t="s">
        <v>946</v>
      </c>
      <c r="P60" s="334" t="s">
        <v>946</v>
      </c>
      <c r="Q60" s="334" t="s">
        <v>946</v>
      </c>
      <c r="R60" s="334" t="s">
        <v>946</v>
      </c>
      <c r="S60" s="334" t="s">
        <v>946</v>
      </c>
      <c r="T60" s="334" t="s">
        <v>946</v>
      </c>
      <c r="U60" s="334" t="s">
        <v>946</v>
      </c>
      <c r="V60" s="394" t="s">
        <v>946</v>
      </c>
      <c r="W60" s="430">
        <f t="shared" si="35"/>
        <v>0</v>
      </c>
      <c r="X60" s="24">
        <v>0</v>
      </c>
      <c r="Y60" s="24"/>
      <c r="Z60" s="24"/>
      <c r="AA60" s="24"/>
      <c r="AB60" s="24"/>
      <c r="AC60" s="24"/>
      <c r="AD60" s="24"/>
      <c r="AE60" s="24"/>
      <c r="AF60" s="24"/>
      <c r="AG60" s="24"/>
      <c r="AH60" s="24"/>
      <c r="AI60" s="24"/>
      <c r="AJ60" s="24"/>
      <c r="AK60" s="24"/>
      <c r="AL60" s="25"/>
      <c r="AM60" s="56"/>
      <c r="AN60" s="164">
        <f t="shared" si="36"/>
        <v>0</v>
      </c>
      <c r="AO60" s="24">
        <v>0</v>
      </c>
      <c r="AP60" s="24">
        <v>0</v>
      </c>
    </row>
    <row r="61" spans="1:42" ht="15.75" customHeight="1" x14ac:dyDescent="0.25">
      <c r="A61" s="493"/>
      <c r="B61" s="796" t="s">
        <v>217</v>
      </c>
      <c r="C61" s="797"/>
      <c r="D61" s="162"/>
      <c r="E61" s="137" t="s">
        <v>199</v>
      </c>
      <c r="F61" s="138"/>
      <c r="G61" s="486">
        <f>SUM(G62:G64)</f>
        <v>0</v>
      </c>
      <c r="H61" s="487">
        <f t="shared" ref="H61:V61" si="37">SUM(H62:H64)</f>
        <v>0</v>
      </c>
      <c r="I61" s="487">
        <f t="shared" si="37"/>
        <v>0</v>
      </c>
      <c r="J61" s="487">
        <f t="shared" si="37"/>
        <v>0</v>
      </c>
      <c r="K61" s="487">
        <f t="shared" si="37"/>
        <v>0</v>
      </c>
      <c r="L61" s="487">
        <f t="shared" si="37"/>
        <v>0</v>
      </c>
      <c r="M61" s="487">
        <f t="shared" si="37"/>
        <v>0</v>
      </c>
      <c r="N61" s="487">
        <f t="shared" si="37"/>
        <v>0</v>
      </c>
      <c r="O61" s="487">
        <f t="shared" si="37"/>
        <v>0</v>
      </c>
      <c r="P61" s="487">
        <f t="shared" si="37"/>
        <v>0</v>
      </c>
      <c r="Q61" s="487">
        <f t="shared" si="37"/>
        <v>0</v>
      </c>
      <c r="R61" s="487">
        <f t="shared" si="37"/>
        <v>0</v>
      </c>
      <c r="S61" s="487">
        <f t="shared" si="37"/>
        <v>0</v>
      </c>
      <c r="T61" s="487">
        <f t="shared" si="37"/>
        <v>0</v>
      </c>
      <c r="U61" s="487">
        <f t="shared" si="37"/>
        <v>0</v>
      </c>
      <c r="V61" s="485">
        <f t="shared" si="37"/>
        <v>0</v>
      </c>
      <c r="W61" s="429">
        <f>SUM(W62:W64)</f>
        <v>0</v>
      </c>
      <c r="X61" s="462">
        <f t="shared" ref="X61:AL61" si="38">SUM(X62:X64)</f>
        <v>0</v>
      </c>
      <c r="Y61" s="462">
        <f t="shared" si="38"/>
        <v>0</v>
      </c>
      <c r="Z61" s="462">
        <f t="shared" si="38"/>
        <v>0</v>
      </c>
      <c r="AA61" s="462">
        <f t="shared" si="38"/>
        <v>0</v>
      </c>
      <c r="AB61" s="462">
        <f t="shared" ref="AB61:AI61" si="39">SUM(AB62:AB64)</f>
        <v>0</v>
      </c>
      <c r="AC61" s="462">
        <f t="shared" si="39"/>
        <v>0</v>
      </c>
      <c r="AD61" s="462">
        <f t="shared" si="39"/>
        <v>0</v>
      </c>
      <c r="AE61" s="462">
        <f t="shared" si="39"/>
        <v>0</v>
      </c>
      <c r="AF61" s="462">
        <f t="shared" si="39"/>
        <v>0</v>
      </c>
      <c r="AG61" s="462">
        <f t="shared" si="39"/>
        <v>0</v>
      </c>
      <c r="AH61" s="462">
        <f t="shared" si="39"/>
        <v>0</v>
      </c>
      <c r="AI61" s="462">
        <f t="shared" si="39"/>
        <v>0</v>
      </c>
      <c r="AJ61" s="462">
        <f t="shared" si="38"/>
        <v>0</v>
      </c>
      <c r="AK61" s="462">
        <f t="shared" si="38"/>
        <v>0</v>
      </c>
      <c r="AL61" s="463">
        <f t="shared" si="38"/>
        <v>0</v>
      </c>
      <c r="AM61" s="488"/>
      <c r="AN61" s="166">
        <f t="shared" si="36"/>
        <v>0</v>
      </c>
      <c r="AO61" s="24">
        <v>0</v>
      </c>
      <c r="AP61" s="24">
        <v>0</v>
      </c>
    </row>
    <row r="62" spans="1:42" x14ac:dyDescent="0.25">
      <c r="B62" s="832" t="s">
        <v>5</v>
      </c>
      <c r="C62" s="150" t="s">
        <v>99</v>
      </c>
      <c r="D62" s="150"/>
      <c r="E62" s="823" t="s">
        <v>199</v>
      </c>
      <c r="F62" s="138" t="s">
        <v>56</v>
      </c>
      <c r="G62" s="491">
        <f t="shared" ref="G62:G66" si="40">SUM(H62:V62)</f>
        <v>0</v>
      </c>
      <c r="H62" s="334">
        <v>0</v>
      </c>
      <c r="I62" s="334" t="s">
        <v>946</v>
      </c>
      <c r="J62" s="334" t="s">
        <v>946</v>
      </c>
      <c r="K62" s="334" t="s">
        <v>946</v>
      </c>
      <c r="L62" s="334" t="s">
        <v>946</v>
      </c>
      <c r="M62" s="334" t="s">
        <v>946</v>
      </c>
      <c r="N62" s="334" t="s">
        <v>946</v>
      </c>
      <c r="O62" s="334" t="s">
        <v>946</v>
      </c>
      <c r="P62" s="334" t="s">
        <v>946</v>
      </c>
      <c r="Q62" s="334" t="s">
        <v>946</v>
      </c>
      <c r="R62" s="334" t="s">
        <v>946</v>
      </c>
      <c r="S62" s="334" t="s">
        <v>946</v>
      </c>
      <c r="T62" s="334" t="s">
        <v>946</v>
      </c>
      <c r="U62" s="334" t="s">
        <v>946</v>
      </c>
      <c r="V62" s="394" t="s">
        <v>946</v>
      </c>
      <c r="W62" s="430">
        <f t="shared" ref="W62:W66" si="41">SUM(X62:AL62)</f>
        <v>0</v>
      </c>
      <c r="X62" s="24">
        <v>0</v>
      </c>
      <c r="Y62" s="24"/>
      <c r="Z62" s="24"/>
      <c r="AA62" s="24"/>
      <c r="AB62" s="24"/>
      <c r="AC62" s="24"/>
      <c r="AD62" s="24"/>
      <c r="AE62" s="24"/>
      <c r="AF62" s="24"/>
      <c r="AG62" s="24"/>
      <c r="AH62" s="24"/>
      <c r="AI62" s="24"/>
      <c r="AJ62" s="24"/>
      <c r="AK62" s="24"/>
      <c r="AL62" s="25"/>
      <c r="AM62" s="56"/>
      <c r="AN62" s="164">
        <f t="shared" si="36"/>
        <v>0</v>
      </c>
      <c r="AO62" s="94" t="s">
        <v>385</v>
      </c>
      <c r="AP62" s="95" t="s">
        <v>385</v>
      </c>
    </row>
    <row r="63" spans="1:42" x14ac:dyDescent="0.25">
      <c r="B63" s="833"/>
      <c r="C63" s="150" t="s">
        <v>100</v>
      </c>
      <c r="D63" s="150"/>
      <c r="E63" s="824"/>
      <c r="F63" s="138" t="s">
        <v>62</v>
      </c>
      <c r="G63" s="491">
        <f t="shared" si="40"/>
        <v>0</v>
      </c>
      <c r="H63" s="334">
        <v>0</v>
      </c>
      <c r="I63" s="334" t="s">
        <v>946</v>
      </c>
      <c r="J63" s="334" t="s">
        <v>946</v>
      </c>
      <c r="K63" s="334" t="s">
        <v>946</v>
      </c>
      <c r="L63" s="334" t="s">
        <v>946</v>
      </c>
      <c r="M63" s="334" t="s">
        <v>946</v>
      </c>
      <c r="N63" s="334" t="s">
        <v>946</v>
      </c>
      <c r="O63" s="334" t="s">
        <v>946</v>
      </c>
      <c r="P63" s="334" t="s">
        <v>946</v>
      </c>
      <c r="Q63" s="334" t="s">
        <v>946</v>
      </c>
      <c r="R63" s="334" t="s">
        <v>946</v>
      </c>
      <c r="S63" s="334" t="s">
        <v>946</v>
      </c>
      <c r="T63" s="334" t="s">
        <v>946</v>
      </c>
      <c r="U63" s="334" t="s">
        <v>946</v>
      </c>
      <c r="V63" s="394" t="s">
        <v>946</v>
      </c>
      <c r="W63" s="430">
        <f t="shared" si="41"/>
        <v>0</v>
      </c>
      <c r="X63" s="24">
        <v>0</v>
      </c>
      <c r="Y63" s="24"/>
      <c r="Z63" s="24"/>
      <c r="AA63" s="24"/>
      <c r="AB63" s="24"/>
      <c r="AC63" s="24"/>
      <c r="AD63" s="24"/>
      <c r="AE63" s="24"/>
      <c r="AF63" s="24"/>
      <c r="AG63" s="24"/>
      <c r="AH63" s="24"/>
      <c r="AI63" s="24"/>
      <c r="AJ63" s="24"/>
      <c r="AK63" s="24"/>
      <c r="AL63" s="25"/>
      <c r="AM63" s="56"/>
      <c r="AN63" s="164">
        <f t="shared" si="36"/>
        <v>0</v>
      </c>
      <c r="AO63" s="94" t="s">
        <v>385</v>
      </c>
      <c r="AP63" s="95" t="s">
        <v>385</v>
      </c>
    </row>
    <row r="64" spans="1:42" x14ac:dyDescent="0.25">
      <c r="B64" s="834"/>
      <c r="C64" s="150" t="s">
        <v>23</v>
      </c>
      <c r="D64" s="150"/>
      <c r="E64" s="825"/>
      <c r="F64" s="138"/>
      <c r="G64" s="491">
        <f t="shared" si="40"/>
        <v>0</v>
      </c>
      <c r="H64" s="334">
        <v>0</v>
      </c>
      <c r="I64" s="334" t="s">
        <v>946</v>
      </c>
      <c r="J64" s="334" t="s">
        <v>946</v>
      </c>
      <c r="K64" s="334" t="s">
        <v>946</v>
      </c>
      <c r="L64" s="334" t="s">
        <v>946</v>
      </c>
      <c r="M64" s="334" t="s">
        <v>946</v>
      </c>
      <c r="N64" s="334" t="s">
        <v>946</v>
      </c>
      <c r="O64" s="334" t="s">
        <v>946</v>
      </c>
      <c r="P64" s="334" t="s">
        <v>946</v>
      </c>
      <c r="Q64" s="334" t="s">
        <v>946</v>
      </c>
      <c r="R64" s="334" t="s">
        <v>946</v>
      </c>
      <c r="S64" s="334" t="s">
        <v>946</v>
      </c>
      <c r="T64" s="334" t="s">
        <v>946</v>
      </c>
      <c r="U64" s="334" t="s">
        <v>946</v>
      </c>
      <c r="V64" s="394" t="s">
        <v>946</v>
      </c>
      <c r="W64" s="430">
        <f t="shared" si="41"/>
        <v>0</v>
      </c>
      <c r="X64" s="24">
        <v>0</v>
      </c>
      <c r="Y64" s="24"/>
      <c r="Z64" s="24"/>
      <c r="AA64" s="24"/>
      <c r="AB64" s="24"/>
      <c r="AC64" s="24"/>
      <c r="AD64" s="24"/>
      <c r="AE64" s="24"/>
      <c r="AF64" s="24"/>
      <c r="AG64" s="24"/>
      <c r="AH64" s="24"/>
      <c r="AI64" s="24"/>
      <c r="AJ64" s="24"/>
      <c r="AK64" s="24"/>
      <c r="AL64" s="25"/>
      <c r="AM64" s="56"/>
      <c r="AN64" s="164">
        <f t="shared" si="36"/>
        <v>0</v>
      </c>
      <c r="AO64" s="94" t="s">
        <v>385</v>
      </c>
      <c r="AP64" s="95" t="s">
        <v>385</v>
      </c>
    </row>
    <row r="65" spans="2:42" ht="15.75" customHeight="1" x14ac:dyDescent="0.25">
      <c r="B65" s="796" t="s">
        <v>6</v>
      </c>
      <c r="C65" s="797"/>
      <c r="D65" s="162"/>
      <c r="E65" s="137" t="s">
        <v>218</v>
      </c>
      <c r="F65" s="138"/>
      <c r="G65" s="491">
        <f t="shared" si="40"/>
        <v>0</v>
      </c>
      <c r="H65" s="334">
        <v>0</v>
      </c>
      <c r="I65" s="334" t="s">
        <v>946</v>
      </c>
      <c r="J65" s="334" t="s">
        <v>946</v>
      </c>
      <c r="K65" s="334" t="s">
        <v>946</v>
      </c>
      <c r="L65" s="334" t="s">
        <v>946</v>
      </c>
      <c r="M65" s="334" t="s">
        <v>946</v>
      </c>
      <c r="N65" s="334" t="s">
        <v>946</v>
      </c>
      <c r="O65" s="334" t="s">
        <v>946</v>
      </c>
      <c r="P65" s="334" t="s">
        <v>946</v>
      </c>
      <c r="Q65" s="334" t="s">
        <v>946</v>
      </c>
      <c r="R65" s="334" t="s">
        <v>946</v>
      </c>
      <c r="S65" s="334" t="s">
        <v>946</v>
      </c>
      <c r="T65" s="334" t="s">
        <v>946</v>
      </c>
      <c r="U65" s="334" t="s">
        <v>946</v>
      </c>
      <c r="V65" s="394" t="s">
        <v>946</v>
      </c>
      <c r="W65" s="429">
        <f t="shared" si="41"/>
        <v>0</v>
      </c>
      <c r="X65" s="27">
        <v>0</v>
      </c>
      <c r="Y65" s="27"/>
      <c r="Z65" s="27"/>
      <c r="AA65" s="27"/>
      <c r="AB65" s="27"/>
      <c r="AC65" s="27"/>
      <c r="AD65" s="27"/>
      <c r="AE65" s="27"/>
      <c r="AF65" s="27"/>
      <c r="AG65" s="27"/>
      <c r="AH65" s="27"/>
      <c r="AI65" s="27"/>
      <c r="AJ65" s="27"/>
      <c r="AK65" s="27"/>
      <c r="AL65" s="28"/>
      <c r="AM65" s="57"/>
      <c r="AN65" s="166">
        <f t="shared" si="36"/>
        <v>0</v>
      </c>
      <c r="AO65" s="24">
        <v>0</v>
      </c>
      <c r="AP65" s="24">
        <v>0</v>
      </c>
    </row>
    <row r="66" spans="2:42" ht="15.75" customHeight="1" x14ac:dyDescent="0.25">
      <c r="B66" s="796" t="s">
        <v>7</v>
      </c>
      <c r="C66" s="797"/>
      <c r="D66" s="162"/>
      <c r="E66" s="137" t="s">
        <v>219</v>
      </c>
      <c r="F66" s="138"/>
      <c r="G66" s="491">
        <f t="shared" si="40"/>
        <v>0</v>
      </c>
      <c r="H66" s="334">
        <v>0</v>
      </c>
      <c r="I66" s="334" t="s">
        <v>946</v>
      </c>
      <c r="J66" s="334" t="s">
        <v>946</v>
      </c>
      <c r="K66" s="334" t="s">
        <v>946</v>
      </c>
      <c r="L66" s="334" t="s">
        <v>946</v>
      </c>
      <c r="M66" s="334" t="s">
        <v>946</v>
      </c>
      <c r="N66" s="334" t="s">
        <v>946</v>
      </c>
      <c r="O66" s="334" t="s">
        <v>946</v>
      </c>
      <c r="P66" s="334" t="s">
        <v>946</v>
      </c>
      <c r="Q66" s="334" t="s">
        <v>946</v>
      </c>
      <c r="R66" s="334" t="s">
        <v>946</v>
      </c>
      <c r="S66" s="334" t="s">
        <v>946</v>
      </c>
      <c r="T66" s="334" t="s">
        <v>946</v>
      </c>
      <c r="U66" s="334" t="s">
        <v>946</v>
      </c>
      <c r="V66" s="394" t="s">
        <v>946</v>
      </c>
      <c r="W66" s="429">
        <f t="shared" si="41"/>
        <v>0</v>
      </c>
      <c r="X66" s="27">
        <v>0</v>
      </c>
      <c r="Y66" s="27"/>
      <c r="Z66" s="27"/>
      <c r="AA66" s="27"/>
      <c r="AB66" s="27"/>
      <c r="AC66" s="27"/>
      <c r="AD66" s="27"/>
      <c r="AE66" s="27"/>
      <c r="AF66" s="27"/>
      <c r="AG66" s="27"/>
      <c r="AH66" s="27"/>
      <c r="AI66" s="27"/>
      <c r="AJ66" s="27"/>
      <c r="AK66" s="27"/>
      <c r="AL66" s="28"/>
      <c r="AM66" s="57"/>
      <c r="AN66" s="166">
        <f t="shared" si="36"/>
        <v>0</v>
      </c>
      <c r="AO66" s="24">
        <v>0</v>
      </c>
      <c r="AP66" s="24">
        <v>0</v>
      </c>
    </row>
    <row r="67" spans="2:42" ht="15.75" customHeight="1" x14ac:dyDescent="0.25">
      <c r="B67" s="796" t="s">
        <v>221</v>
      </c>
      <c r="C67" s="797"/>
      <c r="D67" s="162"/>
      <c r="E67" s="137" t="s">
        <v>220</v>
      </c>
      <c r="F67" s="138"/>
      <c r="G67" s="486">
        <f>SUM(G68:G98)</f>
        <v>3000</v>
      </c>
      <c r="H67" s="487">
        <f t="shared" ref="H67:V67" si="42">SUM(H68:H98)</f>
        <v>3000</v>
      </c>
      <c r="I67" s="487">
        <f t="shared" si="42"/>
        <v>0</v>
      </c>
      <c r="J67" s="487">
        <f t="shared" si="42"/>
        <v>0</v>
      </c>
      <c r="K67" s="487">
        <f t="shared" si="42"/>
        <v>0</v>
      </c>
      <c r="L67" s="487">
        <f t="shared" si="42"/>
        <v>0</v>
      </c>
      <c r="M67" s="487">
        <f t="shared" si="42"/>
        <v>0</v>
      </c>
      <c r="N67" s="487">
        <f t="shared" si="42"/>
        <v>0</v>
      </c>
      <c r="O67" s="487">
        <f t="shared" si="42"/>
        <v>0</v>
      </c>
      <c r="P67" s="487">
        <f t="shared" si="42"/>
        <v>0</v>
      </c>
      <c r="Q67" s="487">
        <f t="shared" si="42"/>
        <v>0</v>
      </c>
      <c r="R67" s="487">
        <f t="shared" si="42"/>
        <v>0</v>
      </c>
      <c r="S67" s="487">
        <f t="shared" si="42"/>
        <v>0</v>
      </c>
      <c r="T67" s="487">
        <f t="shared" si="42"/>
        <v>0</v>
      </c>
      <c r="U67" s="487">
        <f t="shared" si="42"/>
        <v>0</v>
      </c>
      <c r="V67" s="485">
        <f t="shared" si="42"/>
        <v>0</v>
      </c>
      <c r="W67" s="429">
        <f>SUM(W68:W98)</f>
        <v>3000</v>
      </c>
      <c r="X67" s="462">
        <f t="shared" ref="X67:AL67" si="43">SUM(X68:X98)</f>
        <v>3000</v>
      </c>
      <c r="Y67" s="462">
        <f t="shared" si="43"/>
        <v>0</v>
      </c>
      <c r="Z67" s="462">
        <f t="shared" si="43"/>
        <v>0</v>
      </c>
      <c r="AA67" s="462">
        <f t="shared" si="43"/>
        <v>0</v>
      </c>
      <c r="AB67" s="462">
        <f t="shared" ref="AB67:AI67" si="44">SUM(AB68:AB98)</f>
        <v>0</v>
      </c>
      <c r="AC67" s="462">
        <f t="shared" si="44"/>
        <v>0</v>
      </c>
      <c r="AD67" s="462">
        <f t="shared" si="44"/>
        <v>0</v>
      </c>
      <c r="AE67" s="462">
        <f t="shared" si="44"/>
        <v>0</v>
      </c>
      <c r="AF67" s="462">
        <f t="shared" si="44"/>
        <v>0</v>
      </c>
      <c r="AG67" s="462">
        <f t="shared" si="44"/>
        <v>0</v>
      </c>
      <c r="AH67" s="462">
        <f t="shared" si="44"/>
        <v>0</v>
      </c>
      <c r="AI67" s="462">
        <f t="shared" si="44"/>
        <v>0</v>
      </c>
      <c r="AJ67" s="462">
        <f t="shared" si="43"/>
        <v>0</v>
      </c>
      <c r="AK67" s="462">
        <f t="shared" si="43"/>
        <v>0</v>
      </c>
      <c r="AL67" s="463">
        <f t="shared" si="43"/>
        <v>0</v>
      </c>
      <c r="AM67" s="488"/>
      <c r="AN67" s="166">
        <f t="shared" si="36"/>
        <v>0</v>
      </c>
      <c r="AO67" s="489">
        <f t="shared" ref="AO67:AP67" si="45">SUM(AO68:AO98)</f>
        <v>3000</v>
      </c>
      <c r="AP67" s="490">
        <f t="shared" si="45"/>
        <v>3000</v>
      </c>
    </row>
    <row r="68" spans="2:42" x14ac:dyDescent="0.25">
      <c r="B68" s="820" t="s">
        <v>5</v>
      </c>
      <c r="C68" s="150" t="s">
        <v>260</v>
      </c>
      <c r="D68" s="150"/>
      <c r="E68" s="823" t="s">
        <v>220</v>
      </c>
      <c r="F68" s="138" t="s">
        <v>56</v>
      </c>
      <c r="G68" s="491">
        <f t="shared" ref="G68:G98" si="46">SUM(H68:V68)</f>
        <v>0</v>
      </c>
      <c r="H68" s="334">
        <v>0</v>
      </c>
      <c r="I68" s="334" t="s">
        <v>946</v>
      </c>
      <c r="J68" s="334" t="s">
        <v>946</v>
      </c>
      <c r="K68" s="334" t="s">
        <v>946</v>
      </c>
      <c r="L68" s="334" t="s">
        <v>946</v>
      </c>
      <c r="M68" s="334" t="s">
        <v>946</v>
      </c>
      <c r="N68" s="334" t="s">
        <v>946</v>
      </c>
      <c r="O68" s="334" t="s">
        <v>946</v>
      </c>
      <c r="P68" s="334" t="s">
        <v>946</v>
      </c>
      <c r="Q68" s="334" t="s">
        <v>946</v>
      </c>
      <c r="R68" s="334" t="s">
        <v>946</v>
      </c>
      <c r="S68" s="334" t="s">
        <v>946</v>
      </c>
      <c r="T68" s="334" t="s">
        <v>946</v>
      </c>
      <c r="U68" s="334" t="s">
        <v>946</v>
      </c>
      <c r="V68" s="394" t="s">
        <v>946</v>
      </c>
      <c r="W68" s="430">
        <f t="shared" ref="W68:W98" si="47">SUM(X68:AL68)</f>
        <v>0</v>
      </c>
      <c r="X68" s="24">
        <v>0</v>
      </c>
      <c r="Y68" s="24"/>
      <c r="Z68" s="24"/>
      <c r="AA68" s="24"/>
      <c r="AB68" s="24"/>
      <c r="AC68" s="24"/>
      <c r="AD68" s="24"/>
      <c r="AE68" s="24"/>
      <c r="AF68" s="24"/>
      <c r="AG68" s="24"/>
      <c r="AH68" s="24"/>
      <c r="AI68" s="24"/>
      <c r="AJ68" s="24"/>
      <c r="AK68" s="24"/>
      <c r="AL68" s="25"/>
      <c r="AM68" s="56"/>
      <c r="AN68" s="164">
        <f t="shared" si="36"/>
        <v>0</v>
      </c>
      <c r="AO68" s="71">
        <v>0</v>
      </c>
      <c r="AP68" s="72">
        <v>0</v>
      </c>
    </row>
    <row r="69" spans="2:42" x14ac:dyDescent="0.25">
      <c r="B69" s="821"/>
      <c r="C69" s="150" t="s">
        <v>101</v>
      </c>
      <c r="D69" s="150"/>
      <c r="E69" s="824"/>
      <c r="F69" s="138" t="s">
        <v>62</v>
      </c>
      <c r="G69" s="491">
        <f t="shared" si="46"/>
        <v>0</v>
      </c>
      <c r="H69" s="334">
        <v>0</v>
      </c>
      <c r="I69" s="334" t="s">
        <v>946</v>
      </c>
      <c r="J69" s="334" t="s">
        <v>946</v>
      </c>
      <c r="K69" s="334" t="s">
        <v>946</v>
      </c>
      <c r="L69" s="334" t="s">
        <v>946</v>
      </c>
      <c r="M69" s="334" t="s">
        <v>946</v>
      </c>
      <c r="N69" s="334" t="s">
        <v>946</v>
      </c>
      <c r="O69" s="334" t="s">
        <v>946</v>
      </c>
      <c r="P69" s="334" t="s">
        <v>946</v>
      </c>
      <c r="Q69" s="334" t="s">
        <v>946</v>
      </c>
      <c r="R69" s="334" t="s">
        <v>946</v>
      </c>
      <c r="S69" s="334" t="s">
        <v>946</v>
      </c>
      <c r="T69" s="334" t="s">
        <v>946</v>
      </c>
      <c r="U69" s="334" t="s">
        <v>946</v>
      </c>
      <c r="V69" s="394" t="s">
        <v>946</v>
      </c>
      <c r="W69" s="430">
        <f t="shared" si="47"/>
        <v>0</v>
      </c>
      <c r="X69" s="24">
        <v>0</v>
      </c>
      <c r="Y69" s="24"/>
      <c r="Z69" s="24"/>
      <c r="AA69" s="24"/>
      <c r="AB69" s="24"/>
      <c r="AC69" s="24"/>
      <c r="AD69" s="24"/>
      <c r="AE69" s="24"/>
      <c r="AF69" s="24"/>
      <c r="AG69" s="24"/>
      <c r="AH69" s="24"/>
      <c r="AI69" s="24"/>
      <c r="AJ69" s="24"/>
      <c r="AK69" s="24"/>
      <c r="AL69" s="25"/>
      <c r="AM69" s="56"/>
      <c r="AN69" s="164">
        <f t="shared" si="36"/>
        <v>0</v>
      </c>
      <c r="AO69" s="71">
        <v>0</v>
      </c>
      <c r="AP69" s="72">
        <v>0</v>
      </c>
    </row>
    <row r="70" spans="2:42" x14ac:dyDescent="0.25">
      <c r="B70" s="821"/>
      <c r="C70" s="150" t="s">
        <v>102</v>
      </c>
      <c r="D70" s="150"/>
      <c r="E70" s="824"/>
      <c r="F70" s="138" t="s">
        <v>64</v>
      </c>
      <c r="G70" s="491">
        <f t="shared" si="46"/>
        <v>0</v>
      </c>
      <c r="H70" s="334">
        <v>0</v>
      </c>
      <c r="I70" s="334" t="s">
        <v>946</v>
      </c>
      <c r="J70" s="334" t="s">
        <v>946</v>
      </c>
      <c r="K70" s="334" t="s">
        <v>946</v>
      </c>
      <c r="L70" s="334" t="s">
        <v>946</v>
      </c>
      <c r="M70" s="334" t="s">
        <v>946</v>
      </c>
      <c r="N70" s="334" t="s">
        <v>946</v>
      </c>
      <c r="O70" s="334" t="s">
        <v>946</v>
      </c>
      <c r="P70" s="334" t="s">
        <v>946</v>
      </c>
      <c r="Q70" s="334" t="s">
        <v>946</v>
      </c>
      <c r="R70" s="334" t="s">
        <v>946</v>
      </c>
      <c r="S70" s="334" t="s">
        <v>946</v>
      </c>
      <c r="T70" s="334" t="s">
        <v>946</v>
      </c>
      <c r="U70" s="334" t="s">
        <v>946</v>
      </c>
      <c r="V70" s="394" t="s">
        <v>946</v>
      </c>
      <c r="W70" s="430">
        <f t="shared" si="47"/>
        <v>0</v>
      </c>
      <c r="X70" s="24">
        <v>0</v>
      </c>
      <c r="Y70" s="24"/>
      <c r="Z70" s="24"/>
      <c r="AA70" s="24"/>
      <c r="AB70" s="24"/>
      <c r="AC70" s="24"/>
      <c r="AD70" s="24"/>
      <c r="AE70" s="24"/>
      <c r="AF70" s="24"/>
      <c r="AG70" s="24"/>
      <c r="AH70" s="24"/>
      <c r="AI70" s="24"/>
      <c r="AJ70" s="24"/>
      <c r="AK70" s="24"/>
      <c r="AL70" s="25"/>
      <c r="AM70" s="56"/>
      <c r="AN70" s="164">
        <f t="shared" si="36"/>
        <v>0</v>
      </c>
      <c r="AO70" s="71">
        <v>0</v>
      </c>
      <c r="AP70" s="72">
        <v>0</v>
      </c>
    </row>
    <row r="71" spans="2:42" ht="25.5" x14ac:dyDescent="0.25">
      <c r="B71" s="821"/>
      <c r="C71" s="150" t="s">
        <v>261</v>
      </c>
      <c r="D71" s="150"/>
      <c r="E71" s="824"/>
      <c r="F71" s="138" t="s">
        <v>66</v>
      </c>
      <c r="G71" s="491">
        <f t="shared" si="46"/>
        <v>0</v>
      </c>
      <c r="H71" s="334">
        <v>0</v>
      </c>
      <c r="I71" s="334" t="s">
        <v>946</v>
      </c>
      <c r="J71" s="334" t="s">
        <v>946</v>
      </c>
      <c r="K71" s="334" t="s">
        <v>946</v>
      </c>
      <c r="L71" s="334" t="s">
        <v>946</v>
      </c>
      <c r="M71" s="334" t="s">
        <v>946</v>
      </c>
      <c r="N71" s="334" t="s">
        <v>946</v>
      </c>
      <c r="O71" s="334" t="s">
        <v>946</v>
      </c>
      <c r="P71" s="334" t="s">
        <v>946</v>
      </c>
      <c r="Q71" s="334" t="s">
        <v>946</v>
      </c>
      <c r="R71" s="334" t="s">
        <v>946</v>
      </c>
      <c r="S71" s="334" t="s">
        <v>946</v>
      </c>
      <c r="T71" s="334" t="s">
        <v>946</v>
      </c>
      <c r="U71" s="334" t="s">
        <v>946</v>
      </c>
      <c r="V71" s="394" t="s">
        <v>946</v>
      </c>
      <c r="W71" s="430">
        <f t="shared" si="47"/>
        <v>0</v>
      </c>
      <c r="X71" s="24">
        <v>0</v>
      </c>
      <c r="Y71" s="24"/>
      <c r="Z71" s="24"/>
      <c r="AA71" s="24"/>
      <c r="AB71" s="24"/>
      <c r="AC71" s="24"/>
      <c r="AD71" s="24"/>
      <c r="AE71" s="24"/>
      <c r="AF71" s="24"/>
      <c r="AG71" s="24"/>
      <c r="AH71" s="24"/>
      <c r="AI71" s="24"/>
      <c r="AJ71" s="24"/>
      <c r="AK71" s="24"/>
      <c r="AL71" s="25"/>
      <c r="AM71" s="56"/>
      <c r="AN71" s="164">
        <f t="shared" si="36"/>
        <v>0</v>
      </c>
      <c r="AO71" s="71">
        <v>0</v>
      </c>
      <c r="AP71" s="72">
        <v>0</v>
      </c>
    </row>
    <row r="72" spans="2:42" ht="25.5" x14ac:dyDescent="0.25">
      <c r="B72" s="821"/>
      <c r="C72" s="150" t="s">
        <v>104</v>
      </c>
      <c r="D72" s="150"/>
      <c r="E72" s="824"/>
      <c r="F72" s="138" t="s">
        <v>103</v>
      </c>
      <c r="G72" s="491">
        <f t="shared" si="46"/>
        <v>1000</v>
      </c>
      <c r="H72" s="334">
        <v>1000</v>
      </c>
      <c r="I72" s="334" t="s">
        <v>946</v>
      </c>
      <c r="J72" s="334" t="s">
        <v>946</v>
      </c>
      <c r="K72" s="334" t="s">
        <v>946</v>
      </c>
      <c r="L72" s="334" t="s">
        <v>946</v>
      </c>
      <c r="M72" s="334" t="s">
        <v>946</v>
      </c>
      <c r="N72" s="334" t="s">
        <v>946</v>
      </c>
      <c r="O72" s="334" t="s">
        <v>946</v>
      </c>
      <c r="P72" s="334" t="s">
        <v>946</v>
      </c>
      <c r="Q72" s="334" t="s">
        <v>946</v>
      </c>
      <c r="R72" s="334" t="s">
        <v>946</v>
      </c>
      <c r="S72" s="334" t="s">
        <v>946</v>
      </c>
      <c r="T72" s="334" t="s">
        <v>946</v>
      </c>
      <c r="U72" s="334" t="s">
        <v>946</v>
      </c>
      <c r="V72" s="394" t="s">
        <v>946</v>
      </c>
      <c r="W72" s="430">
        <f t="shared" si="47"/>
        <v>1000</v>
      </c>
      <c r="X72" s="24">
        <v>1000</v>
      </c>
      <c r="Y72" s="24"/>
      <c r="Z72" s="24"/>
      <c r="AA72" s="24"/>
      <c r="AB72" s="24"/>
      <c r="AC72" s="24"/>
      <c r="AD72" s="24"/>
      <c r="AE72" s="24"/>
      <c r="AF72" s="24"/>
      <c r="AG72" s="24"/>
      <c r="AH72" s="24"/>
      <c r="AI72" s="24"/>
      <c r="AJ72" s="24"/>
      <c r="AK72" s="24"/>
      <c r="AL72" s="25"/>
      <c r="AM72" s="56"/>
      <c r="AN72" s="164">
        <f t="shared" si="36"/>
        <v>0</v>
      </c>
      <c r="AO72" s="71">
        <v>1000</v>
      </c>
      <c r="AP72" s="72">
        <v>1000</v>
      </c>
    </row>
    <row r="73" spans="2:42" ht="25.5" x14ac:dyDescent="0.25">
      <c r="B73" s="821"/>
      <c r="C73" s="150" t="s">
        <v>105</v>
      </c>
      <c r="D73" s="150"/>
      <c r="E73" s="824"/>
      <c r="F73" s="138" t="s">
        <v>68</v>
      </c>
      <c r="G73" s="491">
        <f t="shared" si="46"/>
        <v>0</v>
      </c>
      <c r="H73" s="334">
        <v>0</v>
      </c>
      <c r="I73" s="334" t="s">
        <v>946</v>
      </c>
      <c r="J73" s="334" t="s">
        <v>946</v>
      </c>
      <c r="K73" s="334" t="s">
        <v>946</v>
      </c>
      <c r="L73" s="334" t="s">
        <v>946</v>
      </c>
      <c r="M73" s="334" t="s">
        <v>946</v>
      </c>
      <c r="N73" s="334" t="s">
        <v>946</v>
      </c>
      <c r="O73" s="334" t="s">
        <v>946</v>
      </c>
      <c r="P73" s="334" t="s">
        <v>946</v>
      </c>
      <c r="Q73" s="334" t="s">
        <v>946</v>
      </c>
      <c r="R73" s="334" t="s">
        <v>946</v>
      </c>
      <c r="S73" s="334" t="s">
        <v>946</v>
      </c>
      <c r="T73" s="334" t="s">
        <v>946</v>
      </c>
      <c r="U73" s="334" t="s">
        <v>946</v>
      </c>
      <c r="V73" s="394" t="s">
        <v>946</v>
      </c>
      <c r="W73" s="430">
        <f t="shared" si="47"/>
        <v>0</v>
      </c>
      <c r="X73" s="24">
        <v>0</v>
      </c>
      <c r="Y73" s="24"/>
      <c r="Z73" s="24"/>
      <c r="AA73" s="24"/>
      <c r="AB73" s="24"/>
      <c r="AC73" s="24"/>
      <c r="AD73" s="24"/>
      <c r="AE73" s="24"/>
      <c r="AF73" s="24"/>
      <c r="AG73" s="24"/>
      <c r="AH73" s="24"/>
      <c r="AI73" s="24"/>
      <c r="AJ73" s="24"/>
      <c r="AK73" s="24"/>
      <c r="AL73" s="25"/>
      <c r="AM73" s="56"/>
      <c r="AN73" s="164">
        <f t="shared" si="36"/>
        <v>0</v>
      </c>
      <c r="AO73" s="24">
        <v>0</v>
      </c>
      <c r="AP73" s="24">
        <v>0</v>
      </c>
    </row>
    <row r="74" spans="2:42" x14ac:dyDescent="0.25">
      <c r="B74" s="821"/>
      <c r="C74" s="150" t="s">
        <v>106</v>
      </c>
      <c r="D74" s="150"/>
      <c r="E74" s="824"/>
      <c r="F74" s="138" t="s">
        <v>70</v>
      </c>
      <c r="G74" s="491">
        <f t="shared" si="46"/>
        <v>0</v>
      </c>
      <c r="H74" s="334">
        <v>0</v>
      </c>
      <c r="I74" s="334" t="s">
        <v>946</v>
      </c>
      <c r="J74" s="334" t="s">
        <v>946</v>
      </c>
      <c r="K74" s="334" t="s">
        <v>946</v>
      </c>
      <c r="L74" s="334" t="s">
        <v>946</v>
      </c>
      <c r="M74" s="334" t="s">
        <v>946</v>
      </c>
      <c r="N74" s="334" t="s">
        <v>946</v>
      </c>
      <c r="O74" s="334" t="s">
        <v>946</v>
      </c>
      <c r="P74" s="334" t="s">
        <v>946</v>
      </c>
      <c r="Q74" s="334" t="s">
        <v>946</v>
      </c>
      <c r="R74" s="334" t="s">
        <v>946</v>
      </c>
      <c r="S74" s="334" t="s">
        <v>946</v>
      </c>
      <c r="T74" s="334" t="s">
        <v>946</v>
      </c>
      <c r="U74" s="334" t="s">
        <v>946</v>
      </c>
      <c r="V74" s="394" t="s">
        <v>946</v>
      </c>
      <c r="W74" s="430">
        <f t="shared" si="47"/>
        <v>0</v>
      </c>
      <c r="X74" s="24">
        <v>0</v>
      </c>
      <c r="Y74" s="24"/>
      <c r="Z74" s="24"/>
      <c r="AA74" s="24"/>
      <c r="AB74" s="24"/>
      <c r="AC74" s="24"/>
      <c r="AD74" s="24"/>
      <c r="AE74" s="24"/>
      <c r="AF74" s="24"/>
      <c r="AG74" s="24"/>
      <c r="AH74" s="24"/>
      <c r="AI74" s="24"/>
      <c r="AJ74" s="24"/>
      <c r="AK74" s="24"/>
      <c r="AL74" s="25"/>
      <c r="AM74" s="56"/>
      <c r="AN74" s="164">
        <f t="shared" si="36"/>
        <v>0</v>
      </c>
      <c r="AO74" s="24">
        <v>0</v>
      </c>
      <c r="AP74" s="24">
        <v>0</v>
      </c>
    </row>
    <row r="75" spans="2:42" x14ac:dyDescent="0.25">
      <c r="B75" s="821"/>
      <c r="C75" s="150" t="s">
        <v>107</v>
      </c>
      <c r="D75" s="150"/>
      <c r="E75" s="824"/>
      <c r="F75" s="138" t="s">
        <v>72</v>
      </c>
      <c r="G75" s="491">
        <f t="shared" si="46"/>
        <v>0</v>
      </c>
      <c r="H75" s="334">
        <v>0</v>
      </c>
      <c r="I75" s="334" t="s">
        <v>946</v>
      </c>
      <c r="J75" s="334" t="s">
        <v>946</v>
      </c>
      <c r="K75" s="334" t="s">
        <v>946</v>
      </c>
      <c r="L75" s="334" t="s">
        <v>946</v>
      </c>
      <c r="M75" s="334" t="s">
        <v>946</v>
      </c>
      <c r="N75" s="334" t="s">
        <v>946</v>
      </c>
      <c r="O75" s="334" t="s">
        <v>946</v>
      </c>
      <c r="P75" s="334" t="s">
        <v>946</v>
      </c>
      <c r="Q75" s="334" t="s">
        <v>946</v>
      </c>
      <c r="R75" s="334" t="s">
        <v>946</v>
      </c>
      <c r="S75" s="334" t="s">
        <v>946</v>
      </c>
      <c r="T75" s="334" t="s">
        <v>946</v>
      </c>
      <c r="U75" s="334" t="s">
        <v>946</v>
      </c>
      <c r="V75" s="394" t="s">
        <v>946</v>
      </c>
      <c r="W75" s="430">
        <f t="shared" si="47"/>
        <v>0</v>
      </c>
      <c r="X75" s="24">
        <v>0</v>
      </c>
      <c r="Y75" s="24"/>
      <c r="Z75" s="24"/>
      <c r="AA75" s="24"/>
      <c r="AB75" s="24"/>
      <c r="AC75" s="24"/>
      <c r="AD75" s="24"/>
      <c r="AE75" s="24"/>
      <c r="AF75" s="24"/>
      <c r="AG75" s="24"/>
      <c r="AH75" s="24"/>
      <c r="AI75" s="24"/>
      <c r="AJ75" s="24"/>
      <c r="AK75" s="24"/>
      <c r="AL75" s="25"/>
      <c r="AM75" s="56"/>
      <c r="AN75" s="164">
        <f t="shared" si="36"/>
        <v>0</v>
      </c>
      <c r="AO75" s="24">
        <v>0</v>
      </c>
      <c r="AP75" s="24">
        <v>0</v>
      </c>
    </row>
    <row r="76" spans="2:42" x14ac:dyDescent="0.25">
      <c r="B76" s="821"/>
      <c r="C76" s="150" t="s">
        <v>108</v>
      </c>
      <c r="D76" s="150"/>
      <c r="E76" s="824"/>
      <c r="F76" s="138" t="s">
        <v>74</v>
      </c>
      <c r="G76" s="491">
        <f t="shared" si="46"/>
        <v>0</v>
      </c>
      <c r="H76" s="334">
        <v>0</v>
      </c>
      <c r="I76" s="334" t="s">
        <v>946</v>
      </c>
      <c r="J76" s="334" t="s">
        <v>946</v>
      </c>
      <c r="K76" s="334" t="s">
        <v>946</v>
      </c>
      <c r="L76" s="334" t="s">
        <v>946</v>
      </c>
      <c r="M76" s="334" t="s">
        <v>946</v>
      </c>
      <c r="N76" s="334" t="s">
        <v>946</v>
      </c>
      <c r="O76" s="334" t="s">
        <v>946</v>
      </c>
      <c r="P76" s="334" t="s">
        <v>946</v>
      </c>
      <c r="Q76" s="334" t="s">
        <v>946</v>
      </c>
      <c r="R76" s="334" t="s">
        <v>946</v>
      </c>
      <c r="S76" s="334" t="s">
        <v>946</v>
      </c>
      <c r="T76" s="334" t="s">
        <v>946</v>
      </c>
      <c r="U76" s="334" t="s">
        <v>946</v>
      </c>
      <c r="V76" s="394" t="s">
        <v>946</v>
      </c>
      <c r="W76" s="430">
        <f t="shared" si="47"/>
        <v>0</v>
      </c>
      <c r="X76" s="24">
        <v>0</v>
      </c>
      <c r="Y76" s="24"/>
      <c r="Z76" s="24"/>
      <c r="AA76" s="24"/>
      <c r="AB76" s="24"/>
      <c r="AC76" s="24"/>
      <c r="AD76" s="24"/>
      <c r="AE76" s="24"/>
      <c r="AF76" s="24"/>
      <c r="AG76" s="24"/>
      <c r="AH76" s="24"/>
      <c r="AI76" s="24"/>
      <c r="AJ76" s="24"/>
      <c r="AK76" s="24"/>
      <c r="AL76" s="25"/>
      <c r="AM76" s="56"/>
      <c r="AN76" s="164">
        <f t="shared" si="36"/>
        <v>0</v>
      </c>
      <c r="AO76" s="24">
        <v>0</v>
      </c>
      <c r="AP76" s="24">
        <v>0</v>
      </c>
    </row>
    <row r="77" spans="2:42" x14ac:dyDescent="0.25">
      <c r="B77" s="821"/>
      <c r="C77" s="150" t="s">
        <v>110</v>
      </c>
      <c r="D77" s="150"/>
      <c r="E77" s="824"/>
      <c r="F77" s="138" t="s">
        <v>76</v>
      </c>
      <c r="G77" s="491">
        <f t="shared" si="46"/>
        <v>0</v>
      </c>
      <c r="H77" s="334">
        <v>0</v>
      </c>
      <c r="I77" s="334" t="s">
        <v>946</v>
      </c>
      <c r="J77" s="334" t="s">
        <v>946</v>
      </c>
      <c r="K77" s="334" t="s">
        <v>946</v>
      </c>
      <c r="L77" s="334" t="s">
        <v>946</v>
      </c>
      <c r="M77" s="334" t="s">
        <v>946</v>
      </c>
      <c r="N77" s="334" t="s">
        <v>946</v>
      </c>
      <c r="O77" s="334" t="s">
        <v>946</v>
      </c>
      <c r="P77" s="334" t="s">
        <v>946</v>
      </c>
      <c r="Q77" s="334" t="s">
        <v>946</v>
      </c>
      <c r="R77" s="334" t="s">
        <v>946</v>
      </c>
      <c r="S77" s="334" t="s">
        <v>946</v>
      </c>
      <c r="T77" s="334" t="s">
        <v>946</v>
      </c>
      <c r="U77" s="334" t="s">
        <v>946</v>
      </c>
      <c r="V77" s="394" t="s">
        <v>946</v>
      </c>
      <c r="W77" s="430">
        <f t="shared" si="47"/>
        <v>0</v>
      </c>
      <c r="X77" s="24">
        <v>0</v>
      </c>
      <c r="Y77" s="24"/>
      <c r="Z77" s="24"/>
      <c r="AA77" s="24"/>
      <c r="AB77" s="24"/>
      <c r="AC77" s="24"/>
      <c r="AD77" s="24"/>
      <c r="AE77" s="24"/>
      <c r="AF77" s="24"/>
      <c r="AG77" s="24"/>
      <c r="AH77" s="24"/>
      <c r="AI77" s="24"/>
      <c r="AJ77" s="24"/>
      <c r="AK77" s="24"/>
      <c r="AL77" s="25"/>
      <c r="AM77" s="56"/>
      <c r="AN77" s="164">
        <f t="shared" si="36"/>
        <v>0</v>
      </c>
      <c r="AO77" s="24">
        <v>0</v>
      </c>
      <c r="AP77" s="24">
        <v>0</v>
      </c>
    </row>
    <row r="78" spans="2:42" x14ac:dyDescent="0.25">
      <c r="B78" s="821"/>
      <c r="C78" s="150" t="s">
        <v>262</v>
      </c>
      <c r="D78" s="150"/>
      <c r="E78" s="824"/>
      <c r="F78" s="138" t="s">
        <v>58</v>
      </c>
      <c r="G78" s="491">
        <f t="shared" si="46"/>
        <v>0</v>
      </c>
      <c r="H78" s="334">
        <v>0</v>
      </c>
      <c r="I78" s="334" t="s">
        <v>946</v>
      </c>
      <c r="J78" s="334" t="s">
        <v>946</v>
      </c>
      <c r="K78" s="334" t="s">
        <v>946</v>
      </c>
      <c r="L78" s="334" t="s">
        <v>946</v>
      </c>
      <c r="M78" s="334" t="s">
        <v>946</v>
      </c>
      <c r="N78" s="334" t="s">
        <v>946</v>
      </c>
      <c r="O78" s="334" t="s">
        <v>946</v>
      </c>
      <c r="P78" s="334" t="s">
        <v>946</v>
      </c>
      <c r="Q78" s="334" t="s">
        <v>946</v>
      </c>
      <c r="R78" s="334" t="s">
        <v>946</v>
      </c>
      <c r="S78" s="334" t="s">
        <v>946</v>
      </c>
      <c r="T78" s="334" t="s">
        <v>946</v>
      </c>
      <c r="U78" s="334" t="s">
        <v>946</v>
      </c>
      <c r="V78" s="394" t="s">
        <v>946</v>
      </c>
      <c r="W78" s="430">
        <f t="shared" si="47"/>
        <v>0</v>
      </c>
      <c r="X78" s="24">
        <v>0</v>
      </c>
      <c r="Y78" s="24"/>
      <c r="Z78" s="24"/>
      <c r="AA78" s="24"/>
      <c r="AB78" s="24"/>
      <c r="AC78" s="24"/>
      <c r="AD78" s="24"/>
      <c r="AE78" s="24"/>
      <c r="AF78" s="24"/>
      <c r="AG78" s="24"/>
      <c r="AH78" s="24"/>
      <c r="AI78" s="24"/>
      <c r="AJ78" s="24"/>
      <c r="AK78" s="24"/>
      <c r="AL78" s="25"/>
      <c r="AM78" s="56"/>
      <c r="AN78" s="164">
        <f t="shared" si="36"/>
        <v>0</v>
      </c>
      <c r="AO78" s="24">
        <v>0</v>
      </c>
      <c r="AP78" s="24">
        <v>0</v>
      </c>
    </row>
    <row r="79" spans="2:42" x14ac:dyDescent="0.25">
      <c r="B79" s="821"/>
      <c r="C79" s="150" t="s">
        <v>114</v>
      </c>
      <c r="D79" s="150"/>
      <c r="E79" s="824"/>
      <c r="F79" s="138" t="s">
        <v>113</v>
      </c>
      <c r="G79" s="491">
        <f t="shared" si="46"/>
        <v>0</v>
      </c>
      <c r="H79" s="334">
        <v>0</v>
      </c>
      <c r="I79" s="334" t="s">
        <v>946</v>
      </c>
      <c r="J79" s="334" t="s">
        <v>946</v>
      </c>
      <c r="K79" s="334" t="s">
        <v>946</v>
      </c>
      <c r="L79" s="334" t="s">
        <v>946</v>
      </c>
      <c r="M79" s="334" t="s">
        <v>946</v>
      </c>
      <c r="N79" s="334" t="s">
        <v>946</v>
      </c>
      <c r="O79" s="334" t="s">
        <v>946</v>
      </c>
      <c r="P79" s="334" t="s">
        <v>946</v>
      </c>
      <c r="Q79" s="334" t="s">
        <v>946</v>
      </c>
      <c r="R79" s="334" t="s">
        <v>946</v>
      </c>
      <c r="S79" s="334" t="s">
        <v>946</v>
      </c>
      <c r="T79" s="334" t="s">
        <v>946</v>
      </c>
      <c r="U79" s="334" t="s">
        <v>946</v>
      </c>
      <c r="V79" s="394" t="s">
        <v>946</v>
      </c>
      <c r="W79" s="430">
        <f t="shared" si="47"/>
        <v>0</v>
      </c>
      <c r="X79" s="24">
        <v>0</v>
      </c>
      <c r="Y79" s="24"/>
      <c r="Z79" s="24"/>
      <c r="AA79" s="24"/>
      <c r="AB79" s="24"/>
      <c r="AC79" s="24"/>
      <c r="AD79" s="24"/>
      <c r="AE79" s="24"/>
      <c r="AF79" s="24"/>
      <c r="AG79" s="24"/>
      <c r="AH79" s="24"/>
      <c r="AI79" s="24"/>
      <c r="AJ79" s="24"/>
      <c r="AK79" s="24"/>
      <c r="AL79" s="25"/>
      <c r="AM79" s="56"/>
      <c r="AN79" s="164">
        <f t="shared" si="36"/>
        <v>0</v>
      </c>
      <c r="AO79" s="24">
        <v>0</v>
      </c>
      <c r="AP79" s="24">
        <v>0</v>
      </c>
    </row>
    <row r="80" spans="2:42" x14ac:dyDescent="0.25">
      <c r="B80" s="821"/>
      <c r="C80" s="150" t="s">
        <v>115</v>
      </c>
      <c r="D80" s="150"/>
      <c r="E80" s="824"/>
      <c r="F80" s="138" t="s">
        <v>60</v>
      </c>
      <c r="G80" s="491">
        <f t="shared" si="46"/>
        <v>0</v>
      </c>
      <c r="H80" s="334">
        <v>0</v>
      </c>
      <c r="I80" s="334" t="s">
        <v>946</v>
      </c>
      <c r="J80" s="334" t="s">
        <v>946</v>
      </c>
      <c r="K80" s="334" t="s">
        <v>946</v>
      </c>
      <c r="L80" s="334" t="s">
        <v>946</v>
      </c>
      <c r="M80" s="334" t="s">
        <v>946</v>
      </c>
      <c r="N80" s="334" t="s">
        <v>946</v>
      </c>
      <c r="O80" s="334" t="s">
        <v>946</v>
      </c>
      <c r="P80" s="334" t="s">
        <v>946</v>
      </c>
      <c r="Q80" s="334" t="s">
        <v>946</v>
      </c>
      <c r="R80" s="334" t="s">
        <v>946</v>
      </c>
      <c r="S80" s="334" t="s">
        <v>946</v>
      </c>
      <c r="T80" s="334" t="s">
        <v>946</v>
      </c>
      <c r="U80" s="334" t="s">
        <v>946</v>
      </c>
      <c r="V80" s="394" t="s">
        <v>946</v>
      </c>
      <c r="W80" s="430">
        <f t="shared" si="47"/>
        <v>0</v>
      </c>
      <c r="X80" s="24">
        <v>0</v>
      </c>
      <c r="Y80" s="24"/>
      <c r="Z80" s="24"/>
      <c r="AA80" s="24"/>
      <c r="AB80" s="24"/>
      <c r="AC80" s="24"/>
      <c r="AD80" s="24"/>
      <c r="AE80" s="24"/>
      <c r="AF80" s="24"/>
      <c r="AG80" s="24"/>
      <c r="AH80" s="24"/>
      <c r="AI80" s="24"/>
      <c r="AJ80" s="24"/>
      <c r="AK80" s="24"/>
      <c r="AL80" s="25"/>
      <c r="AM80" s="56"/>
      <c r="AN80" s="164">
        <f t="shared" si="36"/>
        <v>0</v>
      </c>
      <c r="AO80" s="24">
        <v>0</v>
      </c>
      <c r="AP80" s="24">
        <v>0</v>
      </c>
    </row>
    <row r="81" spans="2:42" x14ac:dyDescent="0.25">
      <c r="B81" s="821"/>
      <c r="C81" s="150" t="s">
        <v>263</v>
      </c>
      <c r="D81" s="150"/>
      <c r="E81" s="824"/>
      <c r="F81" s="138" t="s">
        <v>78</v>
      </c>
      <c r="G81" s="491">
        <f t="shared" si="46"/>
        <v>0</v>
      </c>
      <c r="H81" s="334">
        <v>0</v>
      </c>
      <c r="I81" s="334" t="s">
        <v>946</v>
      </c>
      <c r="J81" s="334" t="s">
        <v>946</v>
      </c>
      <c r="K81" s="334" t="s">
        <v>946</v>
      </c>
      <c r="L81" s="334" t="s">
        <v>946</v>
      </c>
      <c r="M81" s="334" t="s">
        <v>946</v>
      </c>
      <c r="N81" s="334" t="s">
        <v>946</v>
      </c>
      <c r="O81" s="334" t="s">
        <v>946</v>
      </c>
      <c r="P81" s="334" t="s">
        <v>946</v>
      </c>
      <c r="Q81" s="334" t="s">
        <v>946</v>
      </c>
      <c r="R81" s="334" t="s">
        <v>946</v>
      </c>
      <c r="S81" s="334" t="s">
        <v>946</v>
      </c>
      <c r="T81" s="334" t="s">
        <v>946</v>
      </c>
      <c r="U81" s="334" t="s">
        <v>946</v>
      </c>
      <c r="V81" s="394" t="s">
        <v>946</v>
      </c>
      <c r="W81" s="430">
        <f t="shared" si="47"/>
        <v>0</v>
      </c>
      <c r="X81" s="24">
        <v>0</v>
      </c>
      <c r="Y81" s="24"/>
      <c r="Z81" s="24"/>
      <c r="AA81" s="24"/>
      <c r="AB81" s="24"/>
      <c r="AC81" s="24"/>
      <c r="AD81" s="24"/>
      <c r="AE81" s="24"/>
      <c r="AF81" s="24"/>
      <c r="AG81" s="24"/>
      <c r="AH81" s="24"/>
      <c r="AI81" s="24"/>
      <c r="AJ81" s="24"/>
      <c r="AK81" s="24"/>
      <c r="AL81" s="25"/>
      <c r="AM81" s="56"/>
      <c r="AN81" s="164">
        <f t="shared" si="36"/>
        <v>0</v>
      </c>
      <c r="AO81" s="24">
        <v>0</v>
      </c>
      <c r="AP81" s="24">
        <v>0</v>
      </c>
    </row>
    <row r="82" spans="2:42" x14ac:dyDescent="0.25">
      <c r="B82" s="821"/>
      <c r="C82" s="150" t="s">
        <v>116</v>
      </c>
      <c r="D82" s="150"/>
      <c r="E82" s="824"/>
      <c r="F82" s="138" t="s">
        <v>80</v>
      </c>
      <c r="G82" s="491">
        <f t="shared" si="46"/>
        <v>0</v>
      </c>
      <c r="H82" s="334">
        <v>0</v>
      </c>
      <c r="I82" s="334" t="s">
        <v>946</v>
      </c>
      <c r="J82" s="334" t="s">
        <v>946</v>
      </c>
      <c r="K82" s="334" t="s">
        <v>946</v>
      </c>
      <c r="L82" s="334" t="s">
        <v>946</v>
      </c>
      <c r="M82" s="334" t="s">
        <v>946</v>
      </c>
      <c r="N82" s="334" t="s">
        <v>946</v>
      </c>
      <c r="O82" s="334" t="s">
        <v>946</v>
      </c>
      <c r="P82" s="334" t="s">
        <v>946</v>
      </c>
      <c r="Q82" s="334" t="s">
        <v>946</v>
      </c>
      <c r="R82" s="334" t="s">
        <v>946</v>
      </c>
      <c r="S82" s="334" t="s">
        <v>946</v>
      </c>
      <c r="T82" s="334" t="s">
        <v>946</v>
      </c>
      <c r="U82" s="334" t="s">
        <v>946</v>
      </c>
      <c r="V82" s="394" t="s">
        <v>946</v>
      </c>
      <c r="W82" s="430">
        <f t="shared" si="47"/>
        <v>0</v>
      </c>
      <c r="X82" s="24">
        <v>0</v>
      </c>
      <c r="Y82" s="24"/>
      <c r="Z82" s="24"/>
      <c r="AA82" s="24"/>
      <c r="AB82" s="24"/>
      <c r="AC82" s="24"/>
      <c r="AD82" s="24"/>
      <c r="AE82" s="24"/>
      <c r="AF82" s="24"/>
      <c r="AG82" s="24"/>
      <c r="AH82" s="24"/>
      <c r="AI82" s="24"/>
      <c r="AJ82" s="24"/>
      <c r="AK82" s="24"/>
      <c r="AL82" s="25"/>
      <c r="AM82" s="56"/>
      <c r="AN82" s="164">
        <f t="shared" si="36"/>
        <v>0</v>
      </c>
      <c r="AO82" s="24">
        <v>0</v>
      </c>
      <c r="AP82" s="24">
        <v>0</v>
      </c>
    </row>
    <row r="83" spans="2:42" x14ac:dyDescent="0.25">
      <c r="B83" s="821"/>
      <c r="C83" s="150" t="s">
        <v>322</v>
      </c>
      <c r="D83" s="150"/>
      <c r="E83" s="824"/>
      <c r="F83" s="138" t="s">
        <v>82</v>
      </c>
      <c r="G83" s="491">
        <f t="shared" si="46"/>
        <v>0</v>
      </c>
      <c r="H83" s="334">
        <v>0</v>
      </c>
      <c r="I83" s="334" t="s">
        <v>946</v>
      </c>
      <c r="J83" s="334" t="s">
        <v>946</v>
      </c>
      <c r="K83" s="334" t="s">
        <v>946</v>
      </c>
      <c r="L83" s="334" t="s">
        <v>946</v>
      </c>
      <c r="M83" s="334" t="s">
        <v>946</v>
      </c>
      <c r="N83" s="334" t="s">
        <v>946</v>
      </c>
      <c r="O83" s="334" t="s">
        <v>946</v>
      </c>
      <c r="P83" s="334" t="s">
        <v>946</v>
      </c>
      <c r="Q83" s="334" t="s">
        <v>946</v>
      </c>
      <c r="R83" s="334" t="s">
        <v>946</v>
      </c>
      <c r="S83" s="334" t="s">
        <v>946</v>
      </c>
      <c r="T83" s="334" t="s">
        <v>946</v>
      </c>
      <c r="U83" s="334" t="s">
        <v>946</v>
      </c>
      <c r="V83" s="394" t="s">
        <v>946</v>
      </c>
      <c r="W83" s="430">
        <f t="shared" si="47"/>
        <v>0</v>
      </c>
      <c r="X83" s="24">
        <v>0</v>
      </c>
      <c r="Y83" s="24"/>
      <c r="Z83" s="24"/>
      <c r="AA83" s="24"/>
      <c r="AB83" s="24"/>
      <c r="AC83" s="24"/>
      <c r="AD83" s="24"/>
      <c r="AE83" s="24"/>
      <c r="AF83" s="24"/>
      <c r="AG83" s="24"/>
      <c r="AH83" s="24"/>
      <c r="AI83" s="24"/>
      <c r="AJ83" s="24"/>
      <c r="AK83" s="24"/>
      <c r="AL83" s="25"/>
      <c r="AM83" s="56"/>
      <c r="AN83" s="164">
        <f t="shared" si="36"/>
        <v>0</v>
      </c>
      <c r="AO83" s="24">
        <v>0</v>
      </c>
      <c r="AP83" s="24">
        <v>0</v>
      </c>
    </row>
    <row r="84" spans="2:42" x14ac:dyDescent="0.25">
      <c r="B84" s="821"/>
      <c r="C84" s="150" t="s">
        <v>117</v>
      </c>
      <c r="D84" s="150"/>
      <c r="E84" s="824"/>
      <c r="F84" s="138" t="s">
        <v>84</v>
      </c>
      <c r="G84" s="491">
        <f t="shared" si="46"/>
        <v>0</v>
      </c>
      <c r="H84" s="334">
        <v>0</v>
      </c>
      <c r="I84" s="334" t="s">
        <v>946</v>
      </c>
      <c r="J84" s="334" t="s">
        <v>946</v>
      </c>
      <c r="K84" s="334" t="s">
        <v>946</v>
      </c>
      <c r="L84" s="334" t="s">
        <v>946</v>
      </c>
      <c r="M84" s="334" t="s">
        <v>946</v>
      </c>
      <c r="N84" s="334" t="s">
        <v>946</v>
      </c>
      <c r="O84" s="334" t="s">
        <v>946</v>
      </c>
      <c r="P84" s="334" t="s">
        <v>946</v>
      </c>
      <c r="Q84" s="334" t="s">
        <v>946</v>
      </c>
      <c r="R84" s="334" t="s">
        <v>946</v>
      </c>
      <c r="S84" s="334" t="s">
        <v>946</v>
      </c>
      <c r="T84" s="334" t="s">
        <v>946</v>
      </c>
      <c r="U84" s="334" t="s">
        <v>946</v>
      </c>
      <c r="V84" s="394" t="s">
        <v>946</v>
      </c>
      <c r="W84" s="430">
        <f t="shared" si="47"/>
        <v>0</v>
      </c>
      <c r="X84" s="24">
        <v>0</v>
      </c>
      <c r="Y84" s="24"/>
      <c r="Z84" s="24"/>
      <c r="AA84" s="24"/>
      <c r="AB84" s="24"/>
      <c r="AC84" s="24"/>
      <c r="AD84" s="24"/>
      <c r="AE84" s="24"/>
      <c r="AF84" s="24"/>
      <c r="AG84" s="24"/>
      <c r="AH84" s="24"/>
      <c r="AI84" s="24"/>
      <c r="AJ84" s="24"/>
      <c r="AK84" s="24"/>
      <c r="AL84" s="25"/>
      <c r="AM84" s="56"/>
      <c r="AN84" s="164">
        <f t="shared" si="36"/>
        <v>0</v>
      </c>
      <c r="AO84" s="24">
        <v>0</v>
      </c>
      <c r="AP84" s="24">
        <v>0</v>
      </c>
    </row>
    <row r="85" spans="2:42" x14ac:dyDescent="0.25">
      <c r="B85" s="821"/>
      <c r="C85" s="150" t="s">
        <v>118</v>
      </c>
      <c r="D85" s="150"/>
      <c r="E85" s="824"/>
      <c r="F85" s="138" t="s">
        <v>86</v>
      </c>
      <c r="G85" s="491">
        <f t="shared" si="46"/>
        <v>1000</v>
      </c>
      <c r="H85" s="334">
        <v>1000</v>
      </c>
      <c r="I85" s="334" t="s">
        <v>946</v>
      </c>
      <c r="J85" s="334" t="s">
        <v>946</v>
      </c>
      <c r="K85" s="334" t="s">
        <v>946</v>
      </c>
      <c r="L85" s="334" t="s">
        <v>946</v>
      </c>
      <c r="M85" s="334" t="s">
        <v>946</v>
      </c>
      <c r="N85" s="334" t="s">
        <v>946</v>
      </c>
      <c r="O85" s="334" t="s">
        <v>946</v>
      </c>
      <c r="P85" s="334" t="s">
        <v>946</v>
      </c>
      <c r="Q85" s="334" t="s">
        <v>946</v>
      </c>
      <c r="R85" s="334" t="s">
        <v>946</v>
      </c>
      <c r="S85" s="334" t="s">
        <v>946</v>
      </c>
      <c r="T85" s="334" t="s">
        <v>946</v>
      </c>
      <c r="U85" s="334" t="s">
        <v>946</v>
      </c>
      <c r="V85" s="394" t="s">
        <v>946</v>
      </c>
      <c r="W85" s="430">
        <f t="shared" si="47"/>
        <v>1000</v>
      </c>
      <c r="X85" s="24">
        <v>1000</v>
      </c>
      <c r="Y85" s="24"/>
      <c r="Z85" s="24"/>
      <c r="AA85" s="24"/>
      <c r="AB85" s="24"/>
      <c r="AC85" s="24"/>
      <c r="AD85" s="24"/>
      <c r="AE85" s="24"/>
      <c r="AF85" s="24"/>
      <c r="AG85" s="24"/>
      <c r="AH85" s="24"/>
      <c r="AI85" s="24"/>
      <c r="AJ85" s="24"/>
      <c r="AK85" s="24"/>
      <c r="AL85" s="25"/>
      <c r="AM85" s="56"/>
      <c r="AN85" s="164">
        <f t="shared" si="36"/>
        <v>0</v>
      </c>
      <c r="AO85" s="71">
        <v>1000</v>
      </c>
      <c r="AP85" s="72">
        <v>1000</v>
      </c>
    </row>
    <row r="86" spans="2:42" x14ac:dyDescent="0.25">
      <c r="B86" s="821"/>
      <c r="C86" s="150" t="s">
        <v>121</v>
      </c>
      <c r="D86" s="150"/>
      <c r="E86" s="824"/>
      <c r="F86" s="138" t="s">
        <v>120</v>
      </c>
      <c r="G86" s="491">
        <f t="shared" si="46"/>
        <v>0</v>
      </c>
      <c r="H86" s="334">
        <v>0</v>
      </c>
      <c r="I86" s="334" t="s">
        <v>946</v>
      </c>
      <c r="J86" s="334" t="s">
        <v>946</v>
      </c>
      <c r="K86" s="334" t="s">
        <v>946</v>
      </c>
      <c r="L86" s="334" t="s">
        <v>946</v>
      </c>
      <c r="M86" s="334" t="s">
        <v>946</v>
      </c>
      <c r="N86" s="334" t="s">
        <v>946</v>
      </c>
      <c r="O86" s="334" t="s">
        <v>946</v>
      </c>
      <c r="P86" s="334" t="s">
        <v>946</v>
      </c>
      <c r="Q86" s="334" t="s">
        <v>946</v>
      </c>
      <c r="R86" s="334" t="s">
        <v>946</v>
      </c>
      <c r="S86" s="334" t="s">
        <v>946</v>
      </c>
      <c r="T86" s="334" t="s">
        <v>946</v>
      </c>
      <c r="U86" s="334" t="s">
        <v>946</v>
      </c>
      <c r="V86" s="394" t="s">
        <v>946</v>
      </c>
      <c r="W86" s="430">
        <f t="shared" si="47"/>
        <v>0</v>
      </c>
      <c r="X86" s="24">
        <v>0</v>
      </c>
      <c r="Y86" s="24"/>
      <c r="Z86" s="24"/>
      <c r="AA86" s="24"/>
      <c r="AB86" s="24"/>
      <c r="AC86" s="24"/>
      <c r="AD86" s="24"/>
      <c r="AE86" s="24"/>
      <c r="AF86" s="24"/>
      <c r="AG86" s="24"/>
      <c r="AH86" s="24"/>
      <c r="AI86" s="24"/>
      <c r="AJ86" s="24"/>
      <c r="AK86" s="24"/>
      <c r="AL86" s="25"/>
      <c r="AM86" s="56"/>
      <c r="AN86" s="164">
        <f t="shared" si="36"/>
        <v>0</v>
      </c>
      <c r="AO86" s="71">
        <v>0</v>
      </c>
      <c r="AP86" s="72">
        <v>0</v>
      </c>
    </row>
    <row r="87" spans="2:42" ht="25.5" x14ac:dyDescent="0.25">
      <c r="B87" s="821"/>
      <c r="C87" s="150" t="s">
        <v>122</v>
      </c>
      <c r="D87" s="150"/>
      <c r="E87" s="824"/>
      <c r="F87" s="138" t="s">
        <v>88</v>
      </c>
      <c r="G87" s="491">
        <f t="shared" si="46"/>
        <v>0</v>
      </c>
      <c r="H87" s="334">
        <v>0</v>
      </c>
      <c r="I87" s="334" t="s">
        <v>946</v>
      </c>
      <c r="J87" s="334" t="s">
        <v>946</v>
      </c>
      <c r="K87" s="334" t="s">
        <v>946</v>
      </c>
      <c r="L87" s="334" t="s">
        <v>946</v>
      </c>
      <c r="M87" s="334" t="s">
        <v>946</v>
      </c>
      <c r="N87" s="334" t="s">
        <v>946</v>
      </c>
      <c r="O87" s="334" t="s">
        <v>946</v>
      </c>
      <c r="P87" s="334" t="s">
        <v>946</v>
      </c>
      <c r="Q87" s="334" t="s">
        <v>946</v>
      </c>
      <c r="R87" s="334" t="s">
        <v>946</v>
      </c>
      <c r="S87" s="334" t="s">
        <v>946</v>
      </c>
      <c r="T87" s="334" t="s">
        <v>946</v>
      </c>
      <c r="U87" s="334" t="s">
        <v>946</v>
      </c>
      <c r="V87" s="394" t="s">
        <v>946</v>
      </c>
      <c r="W87" s="430">
        <f t="shared" si="47"/>
        <v>0</v>
      </c>
      <c r="X87" s="24">
        <v>0</v>
      </c>
      <c r="Y87" s="24"/>
      <c r="Z87" s="24"/>
      <c r="AA87" s="24"/>
      <c r="AB87" s="24"/>
      <c r="AC87" s="24"/>
      <c r="AD87" s="24"/>
      <c r="AE87" s="24"/>
      <c r="AF87" s="24"/>
      <c r="AG87" s="24"/>
      <c r="AH87" s="24"/>
      <c r="AI87" s="24"/>
      <c r="AJ87" s="24"/>
      <c r="AK87" s="24"/>
      <c r="AL87" s="25"/>
      <c r="AM87" s="56"/>
      <c r="AN87" s="164">
        <f t="shared" si="36"/>
        <v>0</v>
      </c>
      <c r="AO87" s="71">
        <v>0</v>
      </c>
      <c r="AP87" s="72">
        <v>0</v>
      </c>
    </row>
    <row r="88" spans="2:42" x14ac:dyDescent="0.25">
      <c r="B88" s="821"/>
      <c r="C88" s="150" t="s">
        <v>123</v>
      </c>
      <c r="D88" s="150"/>
      <c r="E88" s="824"/>
      <c r="F88" s="138" t="s">
        <v>90</v>
      </c>
      <c r="G88" s="491">
        <f t="shared" si="46"/>
        <v>1000</v>
      </c>
      <c r="H88" s="334">
        <v>1000</v>
      </c>
      <c r="I88" s="334" t="s">
        <v>946</v>
      </c>
      <c r="J88" s="334" t="s">
        <v>946</v>
      </c>
      <c r="K88" s="334" t="s">
        <v>946</v>
      </c>
      <c r="L88" s="334" t="s">
        <v>946</v>
      </c>
      <c r="M88" s="334" t="s">
        <v>946</v>
      </c>
      <c r="N88" s="334" t="s">
        <v>946</v>
      </c>
      <c r="O88" s="334" t="s">
        <v>946</v>
      </c>
      <c r="P88" s="334" t="s">
        <v>946</v>
      </c>
      <c r="Q88" s="334" t="s">
        <v>946</v>
      </c>
      <c r="R88" s="334" t="s">
        <v>946</v>
      </c>
      <c r="S88" s="334" t="s">
        <v>946</v>
      </c>
      <c r="T88" s="334" t="s">
        <v>946</v>
      </c>
      <c r="U88" s="334" t="s">
        <v>946</v>
      </c>
      <c r="V88" s="394" t="s">
        <v>946</v>
      </c>
      <c r="W88" s="430">
        <f t="shared" si="47"/>
        <v>1000</v>
      </c>
      <c r="X88" s="24">
        <v>1000</v>
      </c>
      <c r="Y88" s="24"/>
      <c r="Z88" s="24"/>
      <c r="AA88" s="24"/>
      <c r="AB88" s="24"/>
      <c r="AC88" s="24"/>
      <c r="AD88" s="24"/>
      <c r="AE88" s="24"/>
      <c r="AF88" s="24"/>
      <c r="AG88" s="24"/>
      <c r="AH88" s="24"/>
      <c r="AI88" s="24"/>
      <c r="AJ88" s="24"/>
      <c r="AK88" s="24"/>
      <c r="AL88" s="25"/>
      <c r="AM88" s="56"/>
      <c r="AN88" s="164">
        <f t="shared" si="36"/>
        <v>0</v>
      </c>
      <c r="AO88" s="71">
        <v>1000</v>
      </c>
      <c r="AP88" s="72">
        <v>1000</v>
      </c>
    </row>
    <row r="89" spans="2:42" x14ac:dyDescent="0.25">
      <c r="B89" s="821"/>
      <c r="C89" s="150" t="s">
        <v>125</v>
      </c>
      <c r="D89" s="150"/>
      <c r="E89" s="824"/>
      <c r="F89" s="138" t="s">
        <v>92</v>
      </c>
      <c r="G89" s="491">
        <f t="shared" si="46"/>
        <v>0</v>
      </c>
      <c r="H89" s="334">
        <v>0</v>
      </c>
      <c r="I89" s="334" t="s">
        <v>946</v>
      </c>
      <c r="J89" s="334" t="s">
        <v>946</v>
      </c>
      <c r="K89" s="334" t="s">
        <v>946</v>
      </c>
      <c r="L89" s="334" t="s">
        <v>946</v>
      </c>
      <c r="M89" s="334" t="s">
        <v>946</v>
      </c>
      <c r="N89" s="334" t="s">
        <v>946</v>
      </c>
      <c r="O89" s="334" t="s">
        <v>946</v>
      </c>
      <c r="P89" s="334" t="s">
        <v>946</v>
      </c>
      <c r="Q89" s="334" t="s">
        <v>946</v>
      </c>
      <c r="R89" s="334" t="s">
        <v>946</v>
      </c>
      <c r="S89" s="334" t="s">
        <v>946</v>
      </c>
      <c r="T89" s="334" t="s">
        <v>946</v>
      </c>
      <c r="U89" s="334" t="s">
        <v>946</v>
      </c>
      <c r="V89" s="394" t="s">
        <v>946</v>
      </c>
      <c r="W89" s="430">
        <f t="shared" si="47"/>
        <v>0</v>
      </c>
      <c r="X89" s="24">
        <v>0</v>
      </c>
      <c r="Y89" s="24"/>
      <c r="Z89" s="24"/>
      <c r="AA89" s="24"/>
      <c r="AB89" s="24"/>
      <c r="AC89" s="24"/>
      <c r="AD89" s="24"/>
      <c r="AE89" s="24"/>
      <c r="AF89" s="24"/>
      <c r="AG89" s="24"/>
      <c r="AH89" s="24"/>
      <c r="AI89" s="24"/>
      <c r="AJ89" s="24"/>
      <c r="AK89" s="24"/>
      <c r="AL89" s="25"/>
      <c r="AM89" s="56"/>
      <c r="AN89" s="164">
        <f t="shared" ref="AN89:AN120" si="48">W89-G89</f>
        <v>0</v>
      </c>
      <c r="AO89" s="24">
        <v>0</v>
      </c>
      <c r="AP89" s="24">
        <v>0</v>
      </c>
    </row>
    <row r="90" spans="2:42" ht="25.5" x14ac:dyDescent="0.25">
      <c r="B90" s="821"/>
      <c r="C90" s="150" t="s">
        <v>128</v>
      </c>
      <c r="D90" s="150"/>
      <c r="E90" s="824"/>
      <c r="F90" s="138" t="s">
        <v>127</v>
      </c>
      <c r="G90" s="491">
        <f t="shared" si="46"/>
        <v>0</v>
      </c>
      <c r="H90" s="334">
        <v>0</v>
      </c>
      <c r="I90" s="334" t="s">
        <v>946</v>
      </c>
      <c r="J90" s="334" t="s">
        <v>946</v>
      </c>
      <c r="K90" s="334" t="s">
        <v>946</v>
      </c>
      <c r="L90" s="334" t="s">
        <v>946</v>
      </c>
      <c r="M90" s="334" t="s">
        <v>946</v>
      </c>
      <c r="N90" s="334" t="s">
        <v>946</v>
      </c>
      <c r="O90" s="334" t="s">
        <v>946</v>
      </c>
      <c r="P90" s="334" t="s">
        <v>946</v>
      </c>
      <c r="Q90" s="334" t="s">
        <v>946</v>
      </c>
      <c r="R90" s="334" t="s">
        <v>946</v>
      </c>
      <c r="S90" s="334" t="s">
        <v>946</v>
      </c>
      <c r="T90" s="334" t="s">
        <v>946</v>
      </c>
      <c r="U90" s="334" t="s">
        <v>946</v>
      </c>
      <c r="V90" s="394" t="s">
        <v>946</v>
      </c>
      <c r="W90" s="430">
        <f t="shared" si="47"/>
        <v>0</v>
      </c>
      <c r="X90" s="24">
        <v>0</v>
      </c>
      <c r="Y90" s="24"/>
      <c r="Z90" s="24"/>
      <c r="AA90" s="24"/>
      <c r="AB90" s="24"/>
      <c r="AC90" s="24"/>
      <c r="AD90" s="24"/>
      <c r="AE90" s="24"/>
      <c r="AF90" s="24"/>
      <c r="AG90" s="24"/>
      <c r="AH90" s="24"/>
      <c r="AI90" s="24"/>
      <c r="AJ90" s="24"/>
      <c r="AK90" s="24"/>
      <c r="AL90" s="25"/>
      <c r="AM90" s="56"/>
      <c r="AN90" s="164">
        <f t="shared" si="48"/>
        <v>0</v>
      </c>
      <c r="AO90" s="24">
        <v>0</v>
      </c>
      <c r="AP90" s="24">
        <v>0</v>
      </c>
    </row>
    <row r="91" spans="2:42" x14ac:dyDescent="0.25">
      <c r="B91" s="821"/>
      <c r="C91" s="150" t="s">
        <v>131</v>
      </c>
      <c r="D91" s="150"/>
      <c r="E91" s="824"/>
      <c r="F91" s="138" t="s">
        <v>130</v>
      </c>
      <c r="G91" s="491">
        <f t="shared" si="46"/>
        <v>0</v>
      </c>
      <c r="H91" s="334">
        <v>0</v>
      </c>
      <c r="I91" s="334" t="s">
        <v>946</v>
      </c>
      <c r="J91" s="334" t="s">
        <v>946</v>
      </c>
      <c r="K91" s="334" t="s">
        <v>946</v>
      </c>
      <c r="L91" s="334" t="s">
        <v>946</v>
      </c>
      <c r="M91" s="334" t="s">
        <v>946</v>
      </c>
      <c r="N91" s="334" t="s">
        <v>946</v>
      </c>
      <c r="O91" s="334" t="s">
        <v>946</v>
      </c>
      <c r="P91" s="334" t="s">
        <v>946</v>
      </c>
      <c r="Q91" s="334" t="s">
        <v>946</v>
      </c>
      <c r="R91" s="334" t="s">
        <v>946</v>
      </c>
      <c r="S91" s="334" t="s">
        <v>946</v>
      </c>
      <c r="T91" s="334" t="s">
        <v>946</v>
      </c>
      <c r="U91" s="334" t="s">
        <v>946</v>
      </c>
      <c r="V91" s="394" t="s">
        <v>946</v>
      </c>
      <c r="W91" s="430">
        <f t="shared" si="47"/>
        <v>0</v>
      </c>
      <c r="X91" s="24">
        <v>0</v>
      </c>
      <c r="Y91" s="24"/>
      <c r="Z91" s="24"/>
      <c r="AA91" s="24"/>
      <c r="AB91" s="24"/>
      <c r="AC91" s="24"/>
      <c r="AD91" s="24"/>
      <c r="AE91" s="24"/>
      <c r="AF91" s="24"/>
      <c r="AG91" s="24"/>
      <c r="AH91" s="24"/>
      <c r="AI91" s="24"/>
      <c r="AJ91" s="24"/>
      <c r="AK91" s="24"/>
      <c r="AL91" s="25"/>
      <c r="AM91" s="56"/>
      <c r="AN91" s="164">
        <f t="shared" si="48"/>
        <v>0</v>
      </c>
      <c r="AO91" s="24">
        <v>0</v>
      </c>
      <c r="AP91" s="24">
        <v>0</v>
      </c>
    </row>
    <row r="92" spans="2:42" x14ac:dyDescent="0.25">
      <c r="B92" s="821"/>
      <c r="C92" s="150" t="s">
        <v>134</v>
      </c>
      <c r="D92" s="150"/>
      <c r="E92" s="824"/>
      <c r="F92" s="138" t="s">
        <v>133</v>
      </c>
      <c r="G92" s="491">
        <f t="shared" si="46"/>
        <v>0</v>
      </c>
      <c r="H92" s="334">
        <v>0</v>
      </c>
      <c r="I92" s="334" t="s">
        <v>946</v>
      </c>
      <c r="J92" s="334" t="s">
        <v>946</v>
      </c>
      <c r="K92" s="334" t="s">
        <v>946</v>
      </c>
      <c r="L92" s="334" t="s">
        <v>946</v>
      </c>
      <c r="M92" s="334" t="s">
        <v>946</v>
      </c>
      <c r="N92" s="334" t="s">
        <v>946</v>
      </c>
      <c r="O92" s="334" t="s">
        <v>946</v>
      </c>
      <c r="P92" s="334" t="s">
        <v>946</v>
      </c>
      <c r="Q92" s="334" t="s">
        <v>946</v>
      </c>
      <c r="R92" s="334" t="s">
        <v>946</v>
      </c>
      <c r="S92" s="334" t="s">
        <v>946</v>
      </c>
      <c r="T92" s="334" t="s">
        <v>946</v>
      </c>
      <c r="U92" s="334" t="s">
        <v>946</v>
      </c>
      <c r="V92" s="394" t="s">
        <v>946</v>
      </c>
      <c r="W92" s="430">
        <f t="shared" si="47"/>
        <v>0</v>
      </c>
      <c r="X92" s="24">
        <v>0</v>
      </c>
      <c r="Y92" s="24"/>
      <c r="Z92" s="24"/>
      <c r="AA92" s="24"/>
      <c r="AB92" s="24"/>
      <c r="AC92" s="24"/>
      <c r="AD92" s="24"/>
      <c r="AE92" s="24"/>
      <c r="AF92" s="24"/>
      <c r="AG92" s="24"/>
      <c r="AH92" s="24"/>
      <c r="AI92" s="24"/>
      <c r="AJ92" s="24"/>
      <c r="AK92" s="24"/>
      <c r="AL92" s="25"/>
      <c r="AM92" s="56"/>
      <c r="AN92" s="164">
        <f t="shared" si="48"/>
        <v>0</v>
      </c>
      <c r="AO92" s="24">
        <v>0</v>
      </c>
      <c r="AP92" s="24">
        <v>0</v>
      </c>
    </row>
    <row r="93" spans="2:42" x14ac:dyDescent="0.25">
      <c r="B93" s="821"/>
      <c r="C93" s="150" t="s">
        <v>137</v>
      </c>
      <c r="D93" s="150"/>
      <c r="E93" s="824"/>
      <c r="F93" s="138" t="s">
        <v>136</v>
      </c>
      <c r="G93" s="491">
        <f t="shared" si="46"/>
        <v>0</v>
      </c>
      <c r="H93" s="334">
        <v>0</v>
      </c>
      <c r="I93" s="334" t="s">
        <v>946</v>
      </c>
      <c r="J93" s="334" t="s">
        <v>946</v>
      </c>
      <c r="K93" s="334" t="s">
        <v>946</v>
      </c>
      <c r="L93" s="334" t="s">
        <v>946</v>
      </c>
      <c r="M93" s="334" t="s">
        <v>946</v>
      </c>
      <c r="N93" s="334" t="s">
        <v>946</v>
      </c>
      <c r="O93" s="334" t="s">
        <v>946</v>
      </c>
      <c r="P93" s="334" t="s">
        <v>946</v>
      </c>
      <c r="Q93" s="334" t="s">
        <v>946</v>
      </c>
      <c r="R93" s="334" t="s">
        <v>946</v>
      </c>
      <c r="S93" s="334" t="s">
        <v>946</v>
      </c>
      <c r="T93" s="334" t="s">
        <v>946</v>
      </c>
      <c r="U93" s="334" t="s">
        <v>946</v>
      </c>
      <c r="V93" s="394" t="s">
        <v>946</v>
      </c>
      <c r="W93" s="430">
        <f t="shared" si="47"/>
        <v>0</v>
      </c>
      <c r="X93" s="24">
        <v>0</v>
      </c>
      <c r="Y93" s="24"/>
      <c r="Z93" s="24"/>
      <c r="AA93" s="24"/>
      <c r="AB93" s="24"/>
      <c r="AC93" s="24"/>
      <c r="AD93" s="24"/>
      <c r="AE93" s="24"/>
      <c r="AF93" s="24"/>
      <c r="AG93" s="24"/>
      <c r="AH93" s="24"/>
      <c r="AI93" s="24"/>
      <c r="AJ93" s="24"/>
      <c r="AK93" s="24"/>
      <c r="AL93" s="25"/>
      <c r="AM93" s="56"/>
      <c r="AN93" s="164">
        <f t="shared" si="48"/>
        <v>0</v>
      </c>
      <c r="AO93" s="24">
        <v>0</v>
      </c>
      <c r="AP93" s="24">
        <v>0</v>
      </c>
    </row>
    <row r="94" spans="2:42" x14ac:dyDescent="0.25">
      <c r="B94" s="821"/>
      <c r="C94" s="150" t="s">
        <v>140</v>
      </c>
      <c r="D94" s="150"/>
      <c r="E94" s="824"/>
      <c r="F94" s="138" t="s">
        <v>139</v>
      </c>
      <c r="G94" s="491">
        <f t="shared" si="46"/>
        <v>0</v>
      </c>
      <c r="H94" s="334">
        <v>0</v>
      </c>
      <c r="I94" s="334" t="s">
        <v>946</v>
      </c>
      <c r="J94" s="334" t="s">
        <v>946</v>
      </c>
      <c r="K94" s="334" t="s">
        <v>946</v>
      </c>
      <c r="L94" s="334" t="s">
        <v>946</v>
      </c>
      <c r="M94" s="334" t="s">
        <v>946</v>
      </c>
      <c r="N94" s="334" t="s">
        <v>946</v>
      </c>
      <c r="O94" s="334" t="s">
        <v>946</v>
      </c>
      <c r="P94" s="334" t="s">
        <v>946</v>
      </c>
      <c r="Q94" s="334" t="s">
        <v>946</v>
      </c>
      <c r="R94" s="334" t="s">
        <v>946</v>
      </c>
      <c r="S94" s="334" t="s">
        <v>946</v>
      </c>
      <c r="T94" s="334" t="s">
        <v>946</v>
      </c>
      <c r="U94" s="334" t="s">
        <v>946</v>
      </c>
      <c r="V94" s="394" t="s">
        <v>946</v>
      </c>
      <c r="W94" s="430">
        <f t="shared" si="47"/>
        <v>0</v>
      </c>
      <c r="X94" s="24">
        <v>0</v>
      </c>
      <c r="Y94" s="24"/>
      <c r="Z94" s="24"/>
      <c r="AA94" s="24"/>
      <c r="AB94" s="24"/>
      <c r="AC94" s="24"/>
      <c r="AD94" s="24"/>
      <c r="AE94" s="24"/>
      <c r="AF94" s="24"/>
      <c r="AG94" s="24"/>
      <c r="AH94" s="24"/>
      <c r="AI94" s="24"/>
      <c r="AJ94" s="24"/>
      <c r="AK94" s="24"/>
      <c r="AL94" s="25"/>
      <c r="AM94" s="56"/>
      <c r="AN94" s="164">
        <f t="shared" si="48"/>
        <v>0</v>
      </c>
      <c r="AO94" s="24">
        <v>0</v>
      </c>
      <c r="AP94" s="24">
        <v>0</v>
      </c>
    </row>
    <row r="95" spans="2:42" x14ac:dyDescent="0.25">
      <c r="B95" s="821"/>
      <c r="C95" s="150" t="s">
        <v>142</v>
      </c>
      <c r="D95" s="150"/>
      <c r="E95" s="824"/>
      <c r="F95" s="138" t="s">
        <v>94</v>
      </c>
      <c r="G95" s="491">
        <f t="shared" si="46"/>
        <v>0</v>
      </c>
      <c r="H95" s="334">
        <v>0</v>
      </c>
      <c r="I95" s="334" t="s">
        <v>946</v>
      </c>
      <c r="J95" s="334" t="s">
        <v>946</v>
      </c>
      <c r="K95" s="334" t="s">
        <v>946</v>
      </c>
      <c r="L95" s="334" t="s">
        <v>946</v>
      </c>
      <c r="M95" s="334" t="s">
        <v>946</v>
      </c>
      <c r="N95" s="334" t="s">
        <v>946</v>
      </c>
      <c r="O95" s="334" t="s">
        <v>946</v>
      </c>
      <c r="P95" s="334" t="s">
        <v>946</v>
      </c>
      <c r="Q95" s="334" t="s">
        <v>946</v>
      </c>
      <c r="R95" s="334" t="s">
        <v>946</v>
      </c>
      <c r="S95" s="334" t="s">
        <v>946</v>
      </c>
      <c r="T95" s="334" t="s">
        <v>946</v>
      </c>
      <c r="U95" s="334" t="s">
        <v>946</v>
      </c>
      <c r="V95" s="394" t="s">
        <v>946</v>
      </c>
      <c r="W95" s="430">
        <f t="shared" si="47"/>
        <v>0</v>
      </c>
      <c r="X95" s="24">
        <v>0</v>
      </c>
      <c r="Y95" s="24"/>
      <c r="Z95" s="24"/>
      <c r="AA95" s="24"/>
      <c r="AB95" s="24"/>
      <c r="AC95" s="24"/>
      <c r="AD95" s="24"/>
      <c r="AE95" s="24"/>
      <c r="AF95" s="24"/>
      <c r="AG95" s="24"/>
      <c r="AH95" s="24"/>
      <c r="AI95" s="24"/>
      <c r="AJ95" s="24"/>
      <c r="AK95" s="24"/>
      <c r="AL95" s="25"/>
      <c r="AM95" s="56"/>
      <c r="AN95" s="164">
        <f t="shared" si="48"/>
        <v>0</v>
      </c>
      <c r="AO95" s="24">
        <v>0</v>
      </c>
      <c r="AP95" s="24">
        <v>0</v>
      </c>
    </row>
    <row r="96" spans="2:42" x14ac:dyDescent="0.25">
      <c r="B96" s="821"/>
      <c r="C96" s="150" t="s">
        <v>143</v>
      </c>
      <c r="D96" s="150"/>
      <c r="E96" s="824"/>
      <c r="F96" s="138" t="s">
        <v>380</v>
      </c>
      <c r="G96" s="491">
        <f t="shared" si="46"/>
        <v>0</v>
      </c>
      <c r="H96" s="334">
        <v>0</v>
      </c>
      <c r="I96" s="334" t="s">
        <v>946</v>
      </c>
      <c r="J96" s="334" t="s">
        <v>946</v>
      </c>
      <c r="K96" s="334" t="s">
        <v>946</v>
      </c>
      <c r="L96" s="334" t="s">
        <v>946</v>
      </c>
      <c r="M96" s="334" t="s">
        <v>946</v>
      </c>
      <c r="N96" s="334" t="s">
        <v>946</v>
      </c>
      <c r="O96" s="334" t="s">
        <v>946</v>
      </c>
      <c r="P96" s="334" t="s">
        <v>946</v>
      </c>
      <c r="Q96" s="334" t="s">
        <v>946</v>
      </c>
      <c r="R96" s="334" t="s">
        <v>946</v>
      </c>
      <c r="S96" s="334" t="s">
        <v>946</v>
      </c>
      <c r="T96" s="334" t="s">
        <v>946</v>
      </c>
      <c r="U96" s="334" t="s">
        <v>946</v>
      </c>
      <c r="V96" s="394" t="s">
        <v>946</v>
      </c>
      <c r="W96" s="430">
        <f t="shared" si="47"/>
        <v>0</v>
      </c>
      <c r="X96" s="24">
        <v>0</v>
      </c>
      <c r="Y96" s="24"/>
      <c r="Z96" s="24"/>
      <c r="AA96" s="24"/>
      <c r="AB96" s="24"/>
      <c r="AC96" s="24"/>
      <c r="AD96" s="24"/>
      <c r="AE96" s="24"/>
      <c r="AF96" s="24"/>
      <c r="AG96" s="24"/>
      <c r="AH96" s="24"/>
      <c r="AI96" s="24"/>
      <c r="AJ96" s="24"/>
      <c r="AK96" s="24"/>
      <c r="AL96" s="25"/>
      <c r="AM96" s="56"/>
      <c r="AN96" s="164">
        <f t="shared" si="48"/>
        <v>0</v>
      </c>
      <c r="AO96" s="24">
        <v>0</v>
      </c>
      <c r="AP96" s="24">
        <v>0</v>
      </c>
    </row>
    <row r="97" spans="2:42" x14ac:dyDescent="0.25">
      <c r="B97" s="821"/>
      <c r="C97" s="167" t="s">
        <v>323</v>
      </c>
      <c r="D97" s="167"/>
      <c r="E97" s="824"/>
      <c r="F97" s="138" t="s">
        <v>379</v>
      </c>
      <c r="G97" s="491">
        <f t="shared" si="46"/>
        <v>0</v>
      </c>
      <c r="H97" s="334">
        <v>0</v>
      </c>
      <c r="I97" s="334" t="s">
        <v>946</v>
      </c>
      <c r="J97" s="334" t="s">
        <v>946</v>
      </c>
      <c r="K97" s="334" t="s">
        <v>946</v>
      </c>
      <c r="L97" s="334" t="s">
        <v>946</v>
      </c>
      <c r="M97" s="334" t="s">
        <v>946</v>
      </c>
      <c r="N97" s="334" t="s">
        <v>946</v>
      </c>
      <c r="O97" s="334" t="s">
        <v>946</v>
      </c>
      <c r="P97" s="334" t="s">
        <v>946</v>
      </c>
      <c r="Q97" s="334" t="s">
        <v>946</v>
      </c>
      <c r="R97" s="334" t="s">
        <v>946</v>
      </c>
      <c r="S97" s="334" t="s">
        <v>946</v>
      </c>
      <c r="T97" s="334" t="s">
        <v>946</v>
      </c>
      <c r="U97" s="334" t="s">
        <v>946</v>
      </c>
      <c r="V97" s="394" t="s">
        <v>946</v>
      </c>
      <c r="W97" s="430">
        <f t="shared" ref="W97" si="49">SUM(X97:AL97)</f>
        <v>0</v>
      </c>
      <c r="X97" s="24">
        <v>0</v>
      </c>
      <c r="Y97" s="24"/>
      <c r="Z97" s="24"/>
      <c r="AA97" s="24"/>
      <c r="AB97" s="24"/>
      <c r="AC97" s="24"/>
      <c r="AD97" s="24"/>
      <c r="AE97" s="24"/>
      <c r="AF97" s="24"/>
      <c r="AG97" s="24"/>
      <c r="AH97" s="24"/>
      <c r="AI97" s="24"/>
      <c r="AJ97" s="24"/>
      <c r="AK97" s="24"/>
      <c r="AL97" s="25"/>
      <c r="AM97" s="56"/>
      <c r="AN97" s="164">
        <f t="shared" si="48"/>
        <v>0</v>
      </c>
      <c r="AO97" s="24">
        <v>0</v>
      </c>
      <c r="AP97" s="24">
        <v>0</v>
      </c>
    </row>
    <row r="98" spans="2:42" x14ac:dyDescent="0.25">
      <c r="B98" s="822"/>
      <c r="C98" s="150" t="s">
        <v>23</v>
      </c>
      <c r="D98" s="150"/>
      <c r="E98" s="825"/>
      <c r="F98" s="138"/>
      <c r="G98" s="491">
        <f t="shared" si="46"/>
        <v>0</v>
      </c>
      <c r="H98" s="334">
        <v>0</v>
      </c>
      <c r="I98" s="334" t="s">
        <v>946</v>
      </c>
      <c r="J98" s="334" t="s">
        <v>946</v>
      </c>
      <c r="K98" s="334" t="s">
        <v>946</v>
      </c>
      <c r="L98" s="334" t="s">
        <v>946</v>
      </c>
      <c r="M98" s="334" t="s">
        <v>946</v>
      </c>
      <c r="N98" s="334" t="s">
        <v>946</v>
      </c>
      <c r="O98" s="334" t="s">
        <v>946</v>
      </c>
      <c r="P98" s="334" t="s">
        <v>946</v>
      </c>
      <c r="Q98" s="334" t="s">
        <v>946</v>
      </c>
      <c r="R98" s="334" t="s">
        <v>946</v>
      </c>
      <c r="S98" s="334" t="s">
        <v>946</v>
      </c>
      <c r="T98" s="334" t="s">
        <v>946</v>
      </c>
      <c r="U98" s="334" t="s">
        <v>946</v>
      </c>
      <c r="V98" s="394" t="s">
        <v>946</v>
      </c>
      <c r="W98" s="430">
        <f t="shared" si="47"/>
        <v>0</v>
      </c>
      <c r="X98" s="24">
        <v>0</v>
      </c>
      <c r="Y98" s="24"/>
      <c r="Z98" s="24"/>
      <c r="AA98" s="24"/>
      <c r="AB98" s="24"/>
      <c r="AC98" s="24"/>
      <c r="AD98" s="24"/>
      <c r="AE98" s="24"/>
      <c r="AF98" s="24"/>
      <c r="AG98" s="24"/>
      <c r="AH98" s="24"/>
      <c r="AI98" s="24"/>
      <c r="AJ98" s="24"/>
      <c r="AK98" s="24"/>
      <c r="AL98" s="25"/>
      <c r="AM98" s="56"/>
      <c r="AN98" s="164">
        <f t="shared" si="48"/>
        <v>0</v>
      </c>
      <c r="AO98" s="24">
        <v>0</v>
      </c>
      <c r="AP98" s="24">
        <v>0</v>
      </c>
    </row>
    <row r="99" spans="2:42" ht="15.75" customHeight="1" x14ac:dyDescent="0.25">
      <c r="B99" s="840" t="s">
        <v>264</v>
      </c>
      <c r="C99" s="841"/>
      <c r="D99" s="168"/>
      <c r="E99" s="137" t="s">
        <v>225</v>
      </c>
      <c r="F99" s="138"/>
      <c r="G99" s="486">
        <f>SUM(G100:G104)</f>
        <v>30000</v>
      </c>
      <c r="H99" s="487">
        <f t="shared" ref="H99:V99" si="50">SUM(H100:H104)</f>
        <v>30000</v>
      </c>
      <c r="I99" s="487">
        <f t="shared" si="50"/>
        <v>0</v>
      </c>
      <c r="J99" s="487">
        <f t="shared" si="50"/>
        <v>0</v>
      </c>
      <c r="K99" s="487">
        <f t="shared" si="50"/>
        <v>0</v>
      </c>
      <c r="L99" s="487">
        <f t="shared" si="50"/>
        <v>0</v>
      </c>
      <c r="M99" s="487">
        <f t="shared" si="50"/>
        <v>0</v>
      </c>
      <c r="N99" s="487">
        <f t="shared" si="50"/>
        <v>0</v>
      </c>
      <c r="O99" s="487">
        <f t="shared" si="50"/>
        <v>0</v>
      </c>
      <c r="P99" s="487">
        <f t="shared" si="50"/>
        <v>0</v>
      </c>
      <c r="Q99" s="487">
        <f t="shared" si="50"/>
        <v>0</v>
      </c>
      <c r="R99" s="487">
        <f t="shared" si="50"/>
        <v>0</v>
      </c>
      <c r="S99" s="487">
        <f t="shared" si="50"/>
        <v>0</v>
      </c>
      <c r="T99" s="487">
        <f t="shared" si="50"/>
        <v>0</v>
      </c>
      <c r="U99" s="487">
        <f t="shared" si="50"/>
        <v>0</v>
      </c>
      <c r="V99" s="485">
        <f t="shared" si="50"/>
        <v>0</v>
      </c>
      <c r="W99" s="429">
        <f>SUM(W100:W104)</f>
        <v>32000</v>
      </c>
      <c r="X99" s="462">
        <f t="shared" ref="X99:AL99" si="51">SUM(X100:X104)</f>
        <v>32000</v>
      </c>
      <c r="Y99" s="462">
        <f t="shared" si="51"/>
        <v>0</v>
      </c>
      <c r="Z99" s="462">
        <f t="shared" si="51"/>
        <v>0</v>
      </c>
      <c r="AA99" s="462">
        <f t="shared" si="51"/>
        <v>0</v>
      </c>
      <c r="AB99" s="462">
        <f t="shared" ref="AB99:AI99" si="52">SUM(AB100:AB104)</f>
        <v>0</v>
      </c>
      <c r="AC99" s="462">
        <f t="shared" si="52"/>
        <v>0</v>
      </c>
      <c r="AD99" s="462">
        <f t="shared" si="52"/>
        <v>0</v>
      </c>
      <c r="AE99" s="462">
        <f t="shared" si="52"/>
        <v>0</v>
      </c>
      <c r="AF99" s="462">
        <f t="shared" si="52"/>
        <v>0</v>
      </c>
      <c r="AG99" s="462">
        <f t="shared" si="52"/>
        <v>0</v>
      </c>
      <c r="AH99" s="462">
        <f t="shared" si="52"/>
        <v>0</v>
      </c>
      <c r="AI99" s="462">
        <f t="shared" si="52"/>
        <v>0</v>
      </c>
      <c r="AJ99" s="462">
        <f t="shared" si="51"/>
        <v>0</v>
      </c>
      <c r="AK99" s="462">
        <f t="shared" si="51"/>
        <v>0</v>
      </c>
      <c r="AL99" s="463">
        <f t="shared" si="51"/>
        <v>0</v>
      </c>
      <c r="AM99" s="488"/>
      <c r="AN99" s="166">
        <f t="shared" si="48"/>
        <v>2000</v>
      </c>
      <c r="AO99" s="24">
        <v>34000</v>
      </c>
      <c r="AP99" s="24">
        <v>36000</v>
      </c>
    </row>
    <row r="100" spans="2:42" x14ac:dyDescent="0.25">
      <c r="B100" s="837" t="s">
        <v>5</v>
      </c>
      <c r="C100" s="150" t="s">
        <v>144</v>
      </c>
      <c r="D100" s="150"/>
      <c r="E100" s="823" t="s">
        <v>225</v>
      </c>
      <c r="F100" s="138" t="s">
        <v>56</v>
      </c>
      <c r="G100" s="491">
        <f t="shared" ref="G100:G104" si="53">SUM(H100:V100)</f>
        <v>30000</v>
      </c>
      <c r="H100" s="334">
        <v>30000</v>
      </c>
      <c r="I100" s="334" t="s">
        <v>946</v>
      </c>
      <c r="J100" s="334" t="s">
        <v>946</v>
      </c>
      <c r="K100" s="334" t="s">
        <v>946</v>
      </c>
      <c r="L100" s="334" t="s">
        <v>946</v>
      </c>
      <c r="M100" s="334" t="s">
        <v>946</v>
      </c>
      <c r="N100" s="334" t="s">
        <v>946</v>
      </c>
      <c r="O100" s="334" t="s">
        <v>946</v>
      </c>
      <c r="P100" s="334" t="s">
        <v>946</v>
      </c>
      <c r="Q100" s="334" t="s">
        <v>946</v>
      </c>
      <c r="R100" s="334" t="s">
        <v>946</v>
      </c>
      <c r="S100" s="334" t="s">
        <v>946</v>
      </c>
      <c r="T100" s="334" t="s">
        <v>946</v>
      </c>
      <c r="U100" s="334" t="s">
        <v>946</v>
      </c>
      <c r="V100" s="394" t="s">
        <v>946</v>
      </c>
      <c r="W100" s="430">
        <f t="shared" ref="W100:W104" si="54">SUM(X100:AL100)</f>
        <v>32000</v>
      </c>
      <c r="X100" s="30">
        <v>32000</v>
      </c>
      <c r="Y100" s="30"/>
      <c r="Z100" s="30"/>
      <c r="AA100" s="30"/>
      <c r="AB100" s="30"/>
      <c r="AC100" s="30"/>
      <c r="AD100" s="30"/>
      <c r="AE100" s="30"/>
      <c r="AF100" s="30"/>
      <c r="AG100" s="30"/>
      <c r="AH100" s="30"/>
      <c r="AI100" s="30"/>
      <c r="AJ100" s="30"/>
      <c r="AK100" s="30"/>
      <c r="AL100" s="31"/>
      <c r="AM100" s="58"/>
      <c r="AN100" s="164">
        <f t="shared" si="48"/>
        <v>2000</v>
      </c>
      <c r="AO100" s="94" t="s">
        <v>385</v>
      </c>
      <c r="AP100" s="95" t="s">
        <v>385</v>
      </c>
    </row>
    <row r="101" spans="2:42" x14ac:dyDescent="0.25">
      <c r="B101" s="838"/>
      <c r="C101" s="150" t="s">
        <v>145</v>
      </c>
      <c r="D101" s="150"/>
      <c r="E101" s="824"/>
      <c r="F101" s="138" t="s">
        <v>62</v>
      </c>
      <c r="G101" s="491">
        <f t="shared" si="53"/>
        <v>0</v>
      </c>
      <c r="H101" s="334">
        <v>0</v>
      </c>
      <c r="I101" s="334" t="s">
        <v>946</v>
      </c>
      <c r="J101" s="334" t="s">
        <v>946</v>
      </c>
      <c r="K101" s="334" t="s">
        <v>946</v>
      </c>
      <c r="L101" s="334" t="s">
        <v>946</v>
      </c>
      <c r="M101" s="334" t="s">
        <v>946</v>
      </c>
      <c r="N101" s="334" t="s">
        <v>946</v>
      </c>
      <c r="O101" s="334" t="s">
        <v>946</v>
      </c>
      <c r="P101" s="334" t="s">
        <v>946</v>
      </c>
      <c r="Q101" s="334" t="s">
        <v>946</v>
      </c>
      <c r="R101" s="334" t="s">
        <v>946</v>
      </c>
      <c r="S101" s="334" t="s">
        <v>946</v>
      </c>
      <c r="T101" s="334" t="s">
        <v>946</v>
      </c>
      <c r="U101" s="334" t="s">
        <v>946</v>
      </c>
      <c r="V101" s="394" t="s">
        <v>946</v>
      </c>
      <c r="W101" s="430">
        <f t="shared" si="54"/>
        <v>0</v>
      </c>
      <c r="X101" s="30">
        <v>0</v>
      </c>
      <c r="Y101" s="30"/>
      <c r="Z101" s="30"/>
      <c r="AA101" s="30"/>
      <c r="AB101" s="30"/>
      <c r="AC101" s="30"/>
      <c r="AD101" s="30"/>
      <c r="AE101" s="30"/>
      <c r="AF101" s="30"/>
      <c r="AG101" s="30"/>
      <c r="AH101" s="30"/>
      <c r="AI101" s="30"/>
      <c r="AJ101" s="30"/>
      <c r="AK101" s="30"/>
      <c r="AL101" s="31"/>
      <c r="AM101" s="58"/>
      <c r="AN101" s="164">
        <f t="shared" si="48"/>
        <v>0</v>
      </c>
      <c r="AO101" s="94" t="s">
        <v>385</v>
      </c>
      <c r="AP101" s="95" t="s">
        <v>385</v>
      </c>
    </row>
    <row r="102" spans="2:42" x14ac:dyDescent="0.25">
      <c r="B102" s="838"/>
      <c r="C102" s="150" t="s">
        <v>146</v>
      </c>
      <c r="D102" s="150"/>
      <c r="E102" s="824"/>
      <c r="F102" s="138" t="s">
        <v>64</v>
      </c>
      <c r="G102" s="491">
        <f t="shared" si="53"/>
        <v>0</v>
      </c>
      <c r="H102" s="334">
        <v>0</v>
      </c>
      <c r="I102" s="334" t="s">
        <v>946</v>
      </c>
      <c r="J102" s="334" t="s">
        <v>946</v>
      </c>
      <c r="K102" s="334" t="s">
        <v>946</v>
      </c>
      <c r="L102" s="334" t="s">
        <v>946</v>
      </c>
      <c r="M102" s="334" t="s">
        <v>946</v>
      </c>
      <c r="N102" s="334" t="s">
        <v>946</v>
      </c>
      <c r="O102" s="334" t="s">
        <v>946</v>
      </c>
      <c r="P102" s="334" t="s">
        <v>946</v>
      </c>
      <c r="Q102" s="334" t="s">
        <v>946</v>
      </c>
      <c r="R102" s="334" t="s">
        <v>946</v>
      </c>
      <c r="S102" s="334" t="s">
        <v>946</v>
      </c>
      <c r="T102" s="334" t="s">
        <v>946</v>
      </c>
      <c r="U102" s="334" t="s">
        <v>946</v>
      </c>
      <c r="V102" s="394" t="s">
        <v>946</v>
      </c>
      <c r="W102" s="430">
        <f t="shared" si="54"/>
        <v>0</v>
      </c>
      <c r="X102" s="30">
        <v>0</v>
      </c>
      <c r="Y102" s="30"/>
      <c r="Z102" s="30"/>
      <c r="AA102" s="30"/>
      <c r="AB102" s="30"/>
      <c r="AC102" s="30"/>
      <c r="AD102" s="30"/>
      <c r="AE102" s="30"/>
      <c r="AF102" s="30"/>
      <c r="AG102" s="30"/>
      <c r="AH102" s="30"/>
      <c r="AI102" s="30"/>
      <c r="AJ102" s="30"/>
      <c r="AK102" s="30"/>
      <c r="AL102" s="31"/>
      <c r="AM102" s="58"/>
      <c r="AN102" s="164">
        <f t="shared" si="48"/>
        <v>0</v>
      </c>
      <c r="AO102" s="94" t="s">
        <v>385</v>
      </c>
      <c r="AP102" s="95" t="s">
        <v>385</v>
      </c>
    </row>
    <row r="103" spans="2:42" x14ac:dyDescent="0.25">
      <c r="B103" s="838"/>
      <c r="C103" s="150" t="s">
        <v>309</v>
      </c>
      <c r="D103" s="150"/>
      <c r="E103" s="824"/>
      <c r="F103" s="138" t="s">
        <v>66</v>
      </c>
      <c r="G103" s="491">
        <f t="shared" si="53"/>
        <v>0</v>
      </c>
      <c r="H103" s="334">
        <v>0</v>
      </c>
      <c r="I103" s="334" t="s">
        <v>946</v>
      </c>
      <c r="J103" s="334" t="s">
        <v>946</v>
      </c>
      <c r="K103" s="334" t="s">
        <v>946</v>
      </c>
      <c r="L103" s="334" t="s">
        <v>946</v>
      </c>
      <c r="M103" s="334" t="s">
        <v>946</v>
      </c>
      <c r="N103" s="334" t="s">
        <v>946</v>
      </c>
      <c r="O103" s="334" t="s">
        <v>946</v>
      </c>
      <c r="P103" s="334" t="s">
        <v>946</v>
      </c>
      <c r="Q103" s="334" t="s">
        <v>946</v>
      </c>
      <c r="R103" s="334" t="s">
        <v>946</v>
      </c>
      <c r="S103" s="334" t="s">
        <v>946</v>
      </c>
      <c r="T103" s="334" t="s">
        <v>946</v>
      </c>
      <c r="U103" s="334" t="s">
        <v>946</v>
      </c>
      <c r="V103" s="394" t="s">
        <v>946</v>
      </c>
      <c r="W103" s="430">
        <f t="shared" si="54"/>
        <v>0</v>
      </c>
      <c r="X103" s="30">
        <v>0</v>
      </c>
      <c r="Y103" s="30"/>
      <c r="Z103" s="30"/>
      <c r="AA103" s="30"/>
      <c r="AB103" s="30"/>
      <c r="AC103" s="30"/>
      <c r="AD103" s="30"/>
      <c r="AE103" s="30"/>
      <c r="AF103" s="30"/>
      <c r="AG103" s="30"/>
      <c r="AH103" s="30"/>
      <c r="AI103" s="30"/>
      <c r="AJ103" s="30"/>
      <c r="AK103" s="30"/>
      <c r="AL103" s="31"/>
      <c r="AM103" s="58"/>
      <c r="AN103" s="164">
        <f t="shared" si="48"/>
        <v>0</v>
      </c>
      <c r="AO103" s="94" t="s">
        <v>385</v>
      </c>
      <c r="AP103" s="95" t="s">
        <v>385</v>
      </c>
    </row>
    <row r="104" spans="2:42" x14ac:dyDescent="0.25">
      <c r="B104" s="839"/>
      <c r="C104" s="150" t="s">
        <v>23</v>
      </c>
      <c r="D104" s="150"/>
      <c r="E104" s="825"/>
      <c r="F104" s="138"/>
      <c r="G104" s="491">
        <f t="shared" si="53"/>
        <v>0</v>
      </c>
      <c r="H104" s="334">
        <v>0</v>
      </c>
      <c r="I104" s="334" t="s">
        <v>946</v>
      </c>
      <c r="J104" s="334" t="s">
        <v>946</v>
      </c>
      <c r="K104" s="334" t="s">
        <v>946</v>
      </c>
      <c r="L104" s="334" t="s">
        <v>946</v>
      </c>
      <c r="M104" s="334" t="s">
        <v>946</v>
      </c>
      <c r="N104" s="334" t="s">
        <v>946</v>
      </c>
      <c r="O104" s="334" t="s">
        <v>946</v>
      </c>
      <c r="P104" s="334" t="s">
        <v>946</v>
      </c>
      <c r="Q104" s="334" t="s">
        <v>946</v>
      </c>
      <c r="R104" s="334" t="s">
        <v>946</v>
      </c>
      <c r="S104" s="334" t="s">
        <v>946</v>
      </c>
      <c r="T104" s="334" t="s">
        <v>946</v>
      </c>
      <c r="U104" s="334" t="s">
        <v>946</v>
      </c>
      <c r="V104" s="394" t="s">
        <v>946</v>
      </c>
      <c r="W104" s="430">
        <f t="shared" si="54"/>
        <v>0</v>
      </c>
      <c r="X104" s="30">
        <v>0</v>
      </c>
      <c r="Y104" s="30"/>
      <c r="Z104" s="30"/>
      <c r="AA104" s="30"/>
      <c r="AB104" s="30"/>
      <c r="AC104" s="30"/>
      <c r="AD104" s="30"/>
      <c r="AE104" s="30"/>
      <c r="AF104" s="30"/>
      <c r="AG104" s="30"/>
      <c r="AH104" s="30"/>
      <c r="AI104" s="30"/>
      <c r="AJ104" s="30"/>
      <c r="AK104" s="30"/>
      <c r="AL104" s="31"/>
      <c r="AM104" s="58"/>
      <c r="AN104" s="164">
        <f t="shared" si="48"/>
        <v>0</v>
      </c>
      <c r="AO104" s="94" t="s">
        <v>385</v>
      </c>
      <c r="AP104" s="95" t="s">
        <v>385</v>
      </c>
    </row>
    <row r="105" spans="2:42" ht="15.75" customHeight="1" x14ac:dyDescent="0.25">
      <c r="B105" s="796" t="s">
        <v>265</v>
      </c>
      <c r="C105" s="797"/>
      <c r="D105" s="162"/>
      <c r="E105" s="137" t="s">
        <v>226</v>
      </c>
      <c r="F105" s="138"/>
      <c r="G105" s="486">
        <f>SUM(G106:G108)</f>
        <v>10000</v>
      </c>
      <c r="H105" s="487">
        <f t="shared" ref="H105:V105" si="55">SUM(H106:H108)</f>
        <v>10000</v>
      </c>
      <c r="I105" s="487">
        <f t="shared" si="55"/>
        <v>0</v>
      </c>
      <c r="J105" s="487">
        <f t="shared" si="55"/>
        <v>0</v>
      </c>
      <c r="K105" s="487">
        <f t="shared" si="55"/>
        <v>0</v>
      </c>
      <c r="L105" s="487">
        <f t="shared" si="55"/>
        <v>0</v>
      </c>
      <c r="M105" s="487">
        <f t="shared" si="55"/>
        <v>0</v>
      </c>
      <c r="N105" s="487">
        <f t="shared" si="55"/>
        <v>0</v>
      </c>
      <c r="O105" s="487">
        <f t="shared" si="55"/>
        <v>0</v>
      </c>
      <c r="P105" s="487">
        <f t="shared" si="55"/>
        <v>0</v>
      </c>
      <c r="Q105" s="487">
        <f t="shared" si="55"/>
        <v>0</v>
      </c>
      <c r="R105" s="487">
        <f t="shared" si="55"/>
        <v>0</v>
      </c>
      <c r="S105" s="487">
        <f t="shared" si="55"/>
        <v>0</v>
      </c>
      <c r="T105" s="487">
        <f t="shared" si="55"/>
        <v>0</v>
      </c>
      <c r="U105" s="487">
        <f t="shared" si="55"/>
        <v>0</v>
      </c>
      <c r="V105" s="485">
        <f t="shared" si="55"/>
        <v>0</v>
      </c>
      <c r="W105" s="429">
        <f>SUM(W106:W108)</f>
        <v>11000</v>
      </c>
      <c r="X105" s="462">
        <f t="shared" ref="X105:AL105" si="56">SUM(X106:X108)</f>
        <v>11000</v>
      </c>
      <c r="Y105" s="462">
        <f t="shared" si="56"/>
        <v>0</v>
      </c>
      <c r="Z105" s="462">
        <f t="shared" si="56"/>
        <v>0</v>
      </c>
      <c r="AA105" s="462">
        <f t="shared" si="56"/>
        <v>0</v>
      </c>
      <c r="AB105" s="462">
        <f t="shared" ref="AB105:AI105" si="57">SUM(AB106:AB108)</f>
        <v>0</v>
      </c>
      <c r="AC105" s="462">
        <f t="shared" si="57"/>
        <v>0</v>
      </c>
      <c r="AD105" s="462">
        <f t="shared" si="57"/>
        <v>0</v>
      </c>
      <c r="AE105" s="462">
        <f t="shared" si="57"/>
        <v>0</v>
      </c>
      <c r="AF105" s="462">
        <f t="shared" si="57"/>
        <v>0</v>
      </c>
      <c r="AG105" s="462">
        <f t="shared" si="57"/>
        <v>0</v>
      </c>
      <c r="AH105" s="462">
        <f t="shared" si="57"/>
        <v>0</v>
      </c>
      <c r="AI105" s="462">
        <f t="shared" si="57"/>
        <v>0</v>
      </c>
      <c r="AJ105" s="462">
        <f t="shared" si="56"/>
        <v>0</v>
      </c>
      <c r="AK105" s="462">
        <f t="shared" si="56"/>
        <v>0</v>
      </c>
      <c r="AL105" s="463">
        <f t="shared" si="56"/>
        <v>0</v>
      </c>
      <c r="AM105" s="55"/>
      <c r="AN105" s="166">
        <f t="shared" si="48"/>
        <v>1000</v>
      </c>
      <c r="AO105" s="92">
        <v>12000</v>
      </c>
      <c r="AP105" s="93">
        <v>12000</v>
      </c>
    </row>
    <row r="106" spans="2:42" x14ac:dyDescent="0.25">
      <c r="B106" s="832" t="s">
        <v>5</v>
      </c>
      <c r="C106" s="169" t="s">
        <v>147</v>
      </c>
      <c r="D106" s="169"/>
      <c r="E106" s="823" t="s">
        <v>226</v>
      </c>
      <c r="F106" s="138" t="s">
        <v>56</v>
      </c>
      <c r="G106" s="491">
        <f t="shared" ref="G106:G108" si="58">SUM(H106:V106)</f>
        <v>7000</v>
      </c>
      <c r="H106" s="334">
        <v>7000</v>
      </c>
      <c r="I106" s="334" t="s">
        <v>946</v>
      </c>
      <c r="J106" s="334" t="s">
        <v>946</v>
      </c>
      <c r="K106" s="334" t="s">
        <v>946</v>
      </c>
      <c r="L106" s="334" t="s">
        <v>946</v>
      </c>
      <c r="M106" s="334" t="s">
        <v>946</v>
      </c>
      <c r="N106" s="334" t="s">
        <v>946</v>
      </c>
      <c r="O106" s="334" t="s">
        <v>946</v>
      </c>
      <c r="P106" s="334" t="s">
        <v>946</v>
      </c>
      <c r="Q106" s="334" t="s">
        <v>946</v>
      </c>
      <c r="R106" s="334" t="s">
        <v>946</v>
      </c>
      <c r="S106" s="334" t="s">
        <v>946</v>
      </c>
      <c r="T106" s="334" t="s">
        <v>946</v>
      </c>
      <c r="U106" s="334" t="s">
        <v>946</v>
      </c>
      <c r="V106" s="394" t="s">
        <v>946</v>
      </c>
      <c r="W106" s="430">
        <f t="shared" ref="W106:W108" si="59">SUM(X106:AL106)</f>
        <v>8000</v>
      </c>
      <c r="X106" s="24">
        <v>8000</v>
      </c>
      <c r="Y106" s="24"/>
      <c r="Z106" s="24"/>
      <c r="AA106" s="24"/>
      <c r="AB106" s="24"/>
      <c r="AC106" s="24"/>
      <c r="AD106" s="24"/>
      <c r="AE106" s="24"/>
      <c r="AF106" s="24"/>
      <c r="AG106" s="24"/>
      <c r="AH106" s="24"/>
      <c r="AI106" s="24"/>
      <c r="AJ106" s="24"/>
      <c r="AK106" s="24"/>
      <c r="AL106" s="25"/>
      <c r="AM106" s="56"/>
      <c r="AN106" s="164">
        <f t="shared" si="48"/>
        <v>1000</v>
      </c>
      <c r="AO106" s="94" t="s">
        <v>385</v>
      </c>
      <c r="AP106" s="95" t="s">
        <v>385</v>
      </c>
    </row>
    <row r="107" spans="2:42" x14ac:dyDescent="0.25">
      <c r="B107" s="833"/>
      <c r="C107" s="169" t="s">
        <v>148</v>
      </c>
      <c r="D107" s="169"/>
      <c r="E107" s="824"/>
      <c r="F107" s="138" t="s">
        <v>62</v>
      </c>
      <c r="G107" s="491">
        <f t="shared" si="58"/>
        <v>3000</v>
      </c>
      <c r="H107" s="334">
        <v>3000</v>
      </c>
      <c r="I107" s="334" t="s">
        <v>946</v>
      </c>
      <c r="J107" s="334" t="s">
        <v>946</v>
      </c>
      <c r="K107" s="334" t="s">
        <v>946</v>
      </c>
      <c r="L107" s="334" t="s">
        <v>946</v>
      </c>
      <c r="M107" s="334" t="s">
        <v>946</v>
      </c>
      <c r="N107" s="334" t="s">
        <v>946</v>
      </c>
      <c r="O107" s="334" t="s">
        <v>946</v>
      </c>
      <c r="P107" s="334" t="s">
        <v>946</v>
      </c>
      <c r="Q107" s="334" t="s">
        <v>946</v>
      </c>
      <c r="R107" s="334" t="s">
        <v>946</v>
      </c>
      <c r="S107" s="334" t="s">
        <v>946</v>
      </c>
      <c r="T107" s="334" t="s">
        <v>946</v>
      </c>
      <c r="U107" s="334" t="s">
        <v>946</v>
      </c>
      <c r="V107" s="394" t="s">
        <v>946</v>
      </c>
      <c r="W107" s="430">
        <f t="shared" si="59"/>
        <v>3000</v>
      </c>
      <c r="X107" s="24">
        <v>3000</v>
      </c>
      <c r="Y107" s="24"/>
      <c r="Z107" s="24"/>
      <c r="AA107" s="24"/>
      <c r="AB107" s="24"/>
      <c r="AC107" s="24"/>
      <c r="AD107" s="24"/>
      <c r="AE107" s="24"/>
      <c r="AF107" s="24"/>
      <c r="AG107" s="24"/>
      <c r="AH107" s="24"/>
      <c r="AI107" s="24"/>
      <c r="AJ107" s="24"/>
      <c r="AK107" s="24"/>
      <c r="AL107" s="25"/>
      <c r="AM107" s="56"/>
      <c r="AN107" s="164">
        <f t="shared" si="48"/>
        <v>0</v>
      </c>
      <c r="AO107" s="94" t="s">
        <v>385</v>
      </c>
      <c r="AP107" s="95" t="s">
        <v>385</v>
      </c>
    </row>
    <row r="108" spans="2:42" x14ac:dyDescent="0.25">
      <c r="B108" s="834"/>
      <c r="C108" s="169" t="s">
        <v>23</v>
      </c>
      <c r="D108" s="169"/>
      <c r="E108" s="825"/>
      <c r="F108" s="138"/>
      <c r="G108" s="491">
        <f t="shared" si="58"/>
        <v>0</v>
      </c>
      <c r="H108" s="334">
        <v>0</v>
      </c>
      <c r="I108" s="334" t="s">
        <v>946</v>
      </c>
      <c r="J108" s="334" t="s">
        <v>946</v>
      </c>
      <c r="K108" s="334" t="s">
        <v>946</v>
      </c>
      <c r="L108" s="334" t="s">
        <v>946</v>
      </c>
      <c r="M108" s="334" t="s">
        <v>946</v>
      </c>
      <c r="N108" s="334" t="s">
        <v>946</v>
      </c>
      <c r="O108" s="334" t="s">
        <v>946</v>
      </c>
      <c r="P108" s="334" t="s">
        <v>946</v>
      </c>
      <c r="Q108" s="334" t="s">
        <v>946</v>
      </c>
      <c r="R108" s="334" t="s">
        <v>946</v>
      </c>
      <c r="S108" s="334" t="s">
        <v>946</v>
      </c>
      <c r="T108" s="334" t="s">
        <v>946</v>
      </c>
      <c r="U108" s="334" t="s">
        <v>946</v>
      </c>
      <c r="V108" s="394" t="s">
        <v>946</v>
      </c>
      <c r="W108" s="430">
        <f t="shared" si="59"/>
        <v>0</v>
      </c>
      <c r="X108" s="24"/>
      <c r="Y108" s="24"/>
      <c r="Z108" s="24"/>
      <c r="AA108" s="24"/>
      <c r="AB108" s="24"/>
      <c r="AC108" s="24"/>
      <c r="AD108" s="24"/>
      <c r="AE108" s="24"/>
      <c r="AF108" s="24"/>
      <c r="AG108" s="24"/>
      <c r="AH108" s="24"/>
      <c r="AI108" s="24"/>
      <c r="AJ108" s="24"/>
      <c r="AK108" s="24"/>
      <c r="AL108" s="25"/>
      <c r="AM108" s="56"/>
      <c r="AN108" s="164">
        <f t="shared" si="48"/>
        <v>0</v>
      </c>
      <c r="AO108" s="94" t="s">
        <v>385</v>
      </c>
      <c r="AP108" s="95" t="s">
        <v>385</v>
      </c>
    </row>
    <row r="109" spans="2:42" ht="15.75" customHeight="1" x14ac:dyDescent="0.25">
      <c r="B109" s="796" t="s">
        <v>266</v>
      </c>
      <c r="C109" s="797"/>
      <c r="D109" s="162"/>
      <c r="E109" s="137" t="s">
        <v>227</v>
      </c>
      <c r="F109" s="138"/>
      <c r="G109" s="486">
        <f>SUM(G110:G111)</f>
        <v>0</v>
      </c>
      <c r="H109" s="487">
        <f t="shared" ref="H109:V109" si="60">SUM(H110:H111)</f>
        <v>0</v>
      </c>
      <c r="I109" s="487">
        <f t="shared" si="60"/>
        <v>0</v>
      </c>
      <c r="J109" s="487">
        <f t="shared" si="60"/>
        <v>0</v>
      </c>
      <c r="K109" s="487">
        <f t="shared" si="60"/>
        <v>0</v>
      </c>
      <c r="L109" s="487">
        <f t="shared" si="60"/>
        <v>0</v>
      </c>
      <c r="M109" s="487">
        <f t="shared" si="60"/>
        <v>0</v>
      </c>
      <c r="N109" s="487">
        <f t="shared" si="60"/>
        <v>0</v>
      </c>
      <c r="O109" s="487">
        <f t="shared" si="60"/>
        <v>0</v>
      </c>
      <c r="P109" s="487">
        <f t="shared" si="60"/>
        <v>0</v>
      </c>
      <c r="Q109" s="487">
        <f t="shared" si="60"/>
        <v>0</v>
      </c>
      <c r="R109" s="487">
        <f t="shared" si="60"/>
        <v>0</v>
      </c>
      <c r="S109" s="487">
        <f t="shared" si="60"/>
        <v>0</v>
      </c>
      <c r="T109" s="487">
        <f t="shared" si="60"/>
        <v>0</v>
      </c>
      <c r="U109" s="487">
        <f t="shared" si="60"/>
        <v>0</v>
      </c>
      <c r="V109" s="485">
        <f t="shared" si="60"/>
        <v>0</v>
      </c>
      <c r="W109" s="429">
        <f>SUM(W110:W111)</f>
        <v>0</v>
      </c>
      <c r="X109" s="462">
        <f t="shared" ref="X109:AL109" si="61">SUM(X110:X111)</f>
        <v>0</v>
      </c>
      <c r="Y109" s="462">
        <f t="shared" si="61"/>
        <v>0</v>
      </c>
      <c r="Z109" s="462">
        <f t="shared" si="61"/>
        <v>0</v>
      </c>
      <c r="AA109" s="462">
        <f t="shared" si="61"/>
        <v>0</v>
      </c>
      <c r="AB109" s="462">
        <f t="shared" ref="AB109:AI109" si="62">SUM(AB110:AB111)</f>
        <v>0</v>
      </c>
      <c r="AC109" s="462">
        <f t="shared" si="62"/>
        <v>0</v>
      </c>
      <c r="AD109" s="462">
        <f t="shared" si="62"/>
        <v>0</v>
      </c>
      <c r="AE109" s="462">
        <f t="shared" si="62"/>
        <v>0</v>
      </c>
      <c r="AF109" s="462">
        <f t="shared" si="62"/>
        <v>0</v>
      </c>
      <c r="AG109" s="462">
        <f t="shared" si="62"/>
        <v>0</v>
      </c>
      <c r="AH109" s="462">
        <f t="shared" si="62"/>
        <v>0</v>
      </c>
      <c r="AI109" s="462">
        <f t="shared" si="62"/>
        <v>0</v>
      </c>
      <c r="AJ109" s="462">
        <f t="shared" si="61"/>
        <v>0</v>
      </c>
      <c r="AK109" s="462">
        <f t="shared" si="61"/>
        <v>0</v>
      </c>
      <c r="AL109" s="463">
        <f t="shared" si="61"/>
        <v>0</v>
      </c>
      <c r="AM109" s="488"/>
      <c r="AN109" s="166">
        <f t="shared" si="48"/>
        <v>0</v>
      </c>
      <c r="AO109" s="73">
        <v>0</v>
      </c>
      <c r="AP109" s="74">
        <v>0</v>
      </c>
    </row>
    <row r="110" spans="2:42" ht="25.5" x14ac:dyDescent="0.25">
      <c r="B110" s="820" t="s">
        <v>5</v>
      </c>
      <c r="C110" s="150" t="s">
        <v>149</v>
      </c>
      <c r="D110" s="150"/>
      <c r="E110" s="823" t="s">
        <v>227</v>
      </c>
      <c r="F110" s="138" t="s">
        <v>56</v>
      </c>
      <c r="G110" s="491">
        <f t="shared" ref="G110:G111" si="63">SUM(H110:V110)</f>
        <v>0</v>
      </c>
      <c r="H110" s="334">
        <v>0</v>
      </c>
      <c r="I110" s="334" t="s">
        <v>946</v>
      </c>
      <c r="J110" s="334" t="s">
        <v>946</v>
      </c>
      <c r="K110" s="334" t="s">
        <v>946</v>
      </c>
      <c r="L110" s="334" t="s">
        <v>946</v>
      </c>
      <c r="M110" s="334" t="s">
        <v>946</v>
      </c>
      <c r="N110" s="334" t="s">
        <v>946</v>
      </c>
      <c r="O110" s="334" t="s">
        <v>946</v>
      </c>
      <c r="P110" s="334" t="s">
        <v>946</v>
      </c>
      <c r="Q110" s="334" t="s">
        <v>946</v>
      </c>
      <c r="R110" s="334" t="s">
        <v>946</v>
      </c>
      <c r="S110" s="334" t="s">
        <v>946</v>
      </c>
      <c r="T110" s="334" t="s">
        <v>946</v>
      </c>
      <c r="U110" s="334" t="s">
        <v>946</v>
      </c>
      <c r="V110" s="394" t="s">
        <v>946</v>
      </c>
      <c r="W110" s="430">
        <f t="shared" ref="W110:W111" si="64">SUM(X110:AL110)</f>
        <v>0</v>
      </c>
      <c r="X110" s="24">
        <v>0</v>
      </c>
      <c r="Y110" s="24"/>
      <c r="Z110" s="24"/>
      <c r="AA110" s="24"/>
      <c r="AB110" s="24"/>
      <c r="AC110" s="24"/>
      <c r="AD110" s="24"/>
      <c r="AE110" s="24"/>
      <c r="AF110" s="24"/>
      <c r="AG110" s="24"/>
      <c r="AH110" s="24"/>
      <c r="AI110" s="24"/>
      <c r="AJ110" s="24"/>
      <c r="AK110" s="24"/>
      <c r="AL110" s="25"/>
      <c r="AM110" s="56"/>
      <c r="AN110" s="164">
        <f t="shared" si="48"/>
        <v>0</v>
      </c>
      <c r="AO110" s="94" t="s">
        <v>385</v>
      </c>
      <c r="AP110" s="95" t="s">
        <v>385</v>
      </c>
    </row>
    <row r="111" spans="2:42" x14ac:dyDescent="0.25">
      <c r="B111" s="822"/>
      <c r="C111" s="150" t="s">
        <v>23</v>
      </c>
      <c r="D111" s="150"/>
      <c r="E111" s="825"/>
      <c r="F111" s="138"/>
      <c r="G111" s="491">
        <f t="shared" si="63"/>
        <v>0</v>
      </c>
      <c r="H111" s="334">
        <v>0</v>
      </c>
      <c r="I111" s="334" t="s">
        <v>946</v>
      </c>
      <c r="J111" s="334" t="s">
        <v>946</v>
      </c>
      <c r="K111" s="334" t="s">
        <v>946</v>
      </c>
      <c r="L111" s="334" t="s">
        <v>946</v>
      </c>
      <c r="M111" s="334" t="s">
        <v>946</v>
      </c>
      <c r="N111" s="334" t="s">
        <v>946</v>
      </c>
      <c r="O111" s="334" t="s">
        <v>946</v>
      </c>
      <c r="P111" s="334" t="s">
        <v>946</v>
      </c>
      <c r="Q111" s="334" t="s">
        <v>946</v>
      </c>
      <c r="R111" s="334" t="s">
        <v>946</v>
      </c>
      <c r="S111" s="334" t="s">
        <v>946</v>
      </c>
      <c r="T111" s="335" t="s">
        <v>946</v>
      </c>
      <c r="U111" s="334" t="s">
        <v>946</v>
      </c>
      <c r="V111" s="394" t="s">
        <v>946</v>
      </c>
      <c r="W111" s="430">
        <f t="shared" si="64"/>
        <v>0</v>
      </c>
      <c r="X111" s="24"/>
      <c r="Y111" s="24"/>
      <c r="Z111" s="24"/>
      <c r="AA111" s="24"/>
      <c r="AB111" s="24"/>
      <c r="AC111" s="24"/>
      <c r="AD111" s="24"/>
      <c r="AE111" s="24"/>
      <c r="AF111" s="24"/>
      <c r="AG111" s="24"/>
      <c r="AH111" s="24"/>
      <c r="AI111" s="24"/>
      <c r="AJ111" s="24"/>
      <c r="AK111" s="24"/>
      <c r="AL111" s="25"/>
      <c r="AM111" s="56"/>
      <c r="AN111" s="164">
        <f t="shared" si="48"/>
        <v>0</v>
      </c>
      <c r="AO111" s="94" t="s">
        <v>385</v>
      </c>
      <c r="AP111" s="95" t="s">
        <v>385</v>
      </c>
    </row>
    <row r="112" spans="2:42" ht="15.75" customHeight="1" x14ac:dyDescent="0.25">
      <c r="B112" s="796" t="s">
        <v>267</v>
      </c>
      <c r="C112" s="797"/>
      <c r="D112" s="162"/>
      <c r="E112" s="137" t="s">
        <v>228</v>
      </c>
      <c r="F112" s="138"/>
      <c r="G112" s="486">
        <f>SUM(G113:G118)</f>
        <v>0</v>
      </c>
      <c r="H112" s="487">
        <f t="shared" ref="H112:V112" si="65">SUM(H113:H118)</f>
        <v>0</v>
      </c>
      <c r="I112" s="487">
        <f t="shared" si="65"/>
        <v>0</v>
      </c>
      <c r="J112" s="487">
        <f t="shared" si="65"/>
        <v>0</v>
      </c>
      <c r="K112" s="487">
        <f t="shared" si="65"/>
        <v>0</v>
      </c>
      <c r="L112" s="487">
        <f t="shared" si="65"/>
        <v>0</v>
      </c>
      <c r="M112" s="487">
        <f t="shared" si="65"/>
        <v>0</v>
      </c>
      <c r="N112" s="487">
        <f t="shared" si="65"/>
        <v>0</v>
      </c>
      <c r="O112" s="487">
        <f t="shared" si="65"/>
        <v>0</v>
      </c>
      <c r="P112" s="487">
        <f t="shared" si="65"/>
        <v>0</v>
      </c>
      <c r="Q112" s="487">
        <f t="shared" si="65"/>
        <v>0</v>
      </c>
      <c r="R112" s="487">
        <f t="shared" si="65"/>
        <v>0</v>
      </c>
      <c r="S112" s="487">
        <f t="shared" si="65"/>
        <v>0</v>
      </c>
      <c r="T112" s="487">
        <f t="shared" si="65"/>
        <v>0</v>
      </c>
      <c r="U112" s="487">
        <f t="shared" si="65"/>
        <v>0</v>
      </c>
      <c r="V112" s="485">
        <f t="shared" si="65"/>
        <v>0</v>
      </c>
      <c r="W112" s="429">
        <f>SUM(W113:W118)</f>
        <v>0</v>
      </c>
      <c r="X112" s="462">
        <f t="shared" ref="X112:AL112" si="66">SUM(X113:X118)</f>
        <v>0</v>
      </c>
      <c r="Y112" s="462">
        <f t="shared" si="66"/>
        <v>0</v>
      </c>
      <c r="Z112" s="462">
        <f t="shared" si="66"/>
        <v>0</v>
      </c>
      <c r="AA112" s="462">
        <f t="shared" si="66"/>
        <v>0</v>
      </c>
      <c r="AB112" s="462">
        <f t="shared" ref="AB112:AI112" si="67">SUM(AB113:AB118)</f>
        <v>0</v>
      </c>
      <c r="AC112" s="462">
        <f t="shared" si="67"/>
        <v>0</v>
      </c>
      <c r="AD112" s="462">
        <f t="shared" si="67"/>
        <v>0</v>
      </c>
      <c r="AE112" s="462">
        <f t="shared" si="67"/>
        <v>0</v>
      </c>
      <c r="AF112" s="462">
        <f t="shared" si="67"/>
        <v>0</v>
      </c>
      <c r="AG112" s="462">
        <f t="shared" si="67"/>
        <v>0</v>
      </c>
      <c r="AH112" s="462">
        <f t="shared" si="67"/>
        <v>0</v>
      </c>
      <c r="AI112" s="462">
        <f t="shared" si="67"/>
        <v>0</v>
      </c>
      <c r="AJ112" s="462">
        <f t="shared" si="66"/>
        <v>0</v>
      </c>
      <c r="AK112" s="462">
        <f t="shared" si="66"/>
        <v>0</v>
      </c>
      <c r="AL112" s="463">
        <f t="shared" si="66"/>
        <v>0</v>
      </c>
      <c r="AM112" s="488"/>
      <c r="AN112" s="166">
        <f t="shared" si="48"/>
        <v>0</v>
      </c>
      <c r="AO112" s="92">
        <v>0</v>
      </c>
      <c r="AP112" s="93">
        <v>0</v>
      </c>
    </row>
    <row r="113" spans="2:42" x14ac:dyDescent="0.25">
      <c r="B113" s="820" t="s">
        <v>5</v>
      </c>
      <c r="C113" s="150" t="s">
        <v>150</v>
      </c>
      <c r="D113" s="150"/>
      <c r="E113" s="823" t="s">
        <v>228</v>
      </c>
      <c r="F113" s="138" t="s">
        <v>56</v>
      </c>
      <c r="G113" s="491">
        <f t="shared" ref="G113:G118" si="68">SUM(H113:V113)</f>
        <v>0</v>
      </c>
      <c r="H113" s="334">
        <v>0</v>
      </c>
      <c r="I113" s="334" t="s">
        <v>946</v>
      </c>
      <c r="J113" s="334" t="s">
        <v>946</v>
      </c>
      <c r="K113" s="334" t="s">
        <v>946</v>
      </c>
      <c r="L113" s="334" t="s">
        <v>946</v>
      </c>
      <c r="M113" s="334" t="s">
        <v>946</v>
      </c>
      <c r="N113" s="334" t="s">
        <v>946</v>
      </c>
      <c r="O113" s="334" t="s">
        <v>946</v>
      </c>
      <c r="P113" s="334" t="s">
        <v>946</v>
      </c>
      <c r="Q113" s="334" t="s">
        <v>946</v>
      </c>
      <c r="R113" s="334" t="s">
        <v>946</v>
      </c>
      <c r="S113" s="334" t="s">
        <v>946</v>
      </c>
      <c r="T113" s="334" t="s">
        <v>946</v>
      </c>
      <c r="U113" s="334" t="s">
        <v>946</v>
      </c>
      <c r="V113" s="394" t="s">
        <v>946</v>
      </c>
      <c r="W113" s="430">
        <f t="shared" ref="W113:W118" si="69">SUM(X113:AL113)</f>
        <v>0</v>
      </c>
      <c r="X113" s="24"/>
      <c r="Y113" s="24"/>
      <c r="Z113" s="24"/>
      <c r="AA113" s="24"/>
      <c r="AB113" s="24"/>
      <c r="AC113" s="24"/>
      <c r="AD113" s="24"/>
      <c r="AE113" s="24"/>
      <c r="AF113" s="24"/>
      <c r="AG113" s="24"/>
      <c r="AH113" s="24"/>
      <c r="AI113" s="24"/>
      <c r="AJ113" s="24"/>
      <c r="AK113" s="24"/>
      <c r="AL113" s="25"/>
      <c r="AM113" s="56"/>
      <c r="AN113" s="164">
        <f t="shared" si="48"/>
        <v>0</v>
      </c>
      <c r="AO113" s="94" t="s">
        <v>385</v>
      </c>
      <c r="AP113" s="95" t="s">
        <v>385</v>
      </c>
    </row>
    <row r="114" spans="2:42" ht="25.5" x14ac:dyDescent="0.25">
      <c r="B114" s="821"/>
      <c r="C114" s="150" t="s">
        <v>151</v>
      </c>
      <c r="D114" s="150"/>
      <c r="E114" s="824"/>
      <c r="F114" s="138" t="s">
        <v>62</v>
      </c>
      <c r="G114" s="491">
        <f t="shared" si="68"/>
        <v>0</v>
      </c>
      <c r="H114" s="334">
        <v>0</v>
      </c>
      <c r="I114" s="334" t="s">
        <v>946</v>
      </c>
      <c r="J114" s="334" t="s">
        <v>946</v>
      </c>
      <c r="K114" s="334" t="s">
        <v>946</v>
      </c>
      <c r="L114" s="334" t="s">
        <v>946</v>
      </c>
      <c r="M114" s="334" t="s">
        <v>946</v>
      </c>
      <c r="N114" s="334" t="s">
        <v>946</v>
      </c>
      <c r="O114" s="334" t="s">
        <v>946</v>
      </c>
      <c r="P114" s="334" t="s">
        <v>946</v>
      </c>
      <c r="Q114" s="334" t="s">
        <v>946</v>
      </c>
      <c r="R114" s="334" t="s">
        <v>946</v>
      </c>
      <c r="S114" s="334" t="s">
        <v>946</v>
      </c>
      <c r="T114" s="334" t="s">
        <v>946</v>
      </c>
      <c r="U114" s="334" t="s">
        <v>946</v>
      </c>
      <c r="V114" s="394" t="s">
        <v>946</v>
      </c>
      <c r="W114" s="430">
        <f t="shared" si="69"/>
        <v>0</v>
      </c>
      <c r="X114" s="24">
        <v>0</v>
      </c>
      <c r="Y114" s="24"/>
      <c r="Z114" s="24"/>
      <c r="AA114" s="24"/>
      <c r="AB114" s="24"/>
      <c r="AC114" s="24"/>
      <c r="AD114" s="24"/>
      <c r="AE114" s="24"/>
      <c r="AF114" s="24"/>
      <c r="AG114" s="24"/>
      <c r="AH114" s="24"/>
      <c r="AI114" s="24"/>
      <c r="AJ114" s="24"/>
      <c r="AK114" s="24"/>
      <c r="AL114" s="25"/>
      <c r="AM114" s="56"/>
      <c r="AN114" s="164">
        <f t="shared" si="48"/>
        <v>0</v>
      </c>
      <c r="AO114" s="94" t="s">
        <v>385</v>
      </c>
      <c r="AP114" s="95" t="s">
        <v>385</v>
      </c>
    </row>
    <row r="115" spans="2:42" x14ac:dyDescent="0.25">
      <c r="B115" s="821"/>
      <c r="C115" s="150" t="s">
        <v>152</v>
      </c>
      <c r="D115" s="150"/>
      <c r="E115" s="824"/>
      <c r="F115" s="138" t="s">
        <v>64</v>
      </c>
      <c r="G115" s="491">
        <f t="shared" si="68"/>
        <v>0</v>
      </c>
      <c r="H115" s="334">
        <v>0</v>
      </c>
      <c r="I115" s="334" t="s">
        <v>946</v>
      </c>
      <c r="J115" s="334" t="s">
        <v>946</v>
      </c>
      <c r="K115" s="334" t="s">
        <v>946</v>
      </c>
      <c r="L115" s="334" t="s">
        <v>946</v>
      </c>
      <c r="M115" s="334" t="s">
        <v>946</v>
      </c>
      <c r="N115" s="334" t="s">
        <v>946</v>
      </c>
      <c r="O115" s="334" t="s">
        <v>946</v>
      </c>
      <c r="P115" s="334" t="s">
        <v>946</v>
      </c>
      <c r="Q115" s="334" t="s">
        <v>946</v>
      </c>
      <c r="R115" s="334" t="s">
        <v>946</v>
      </c>
      <c r="S115" s="334" t="s">
        <v>946</v>
      </c>
      <c r="T115" s="334" t="s">
        <v>946</v>
      </c>
      <c r="U115" s="334" t="s">
        <v>946</v>
      </c>
      <c r="V115" s="394" t="s">
        <v>946</v>
      </c>
      <c r="W115" s="430">
        <f t="shared" si="69"/>
        <v>0</v>
      </c>
      <c r="X115" s="24">
        <v>0</v>
      </c>
      <c r="Y115" s="24"/>
      <c r="Z115" s="24"/>
      <c r="AA115" s="24"/>
      <c r="AB115" s="24"/>
      <c r="AC115" s="24"/>
      <c r="AD115" s="24"/>
      <c r="AE115" s="24"/>
      <c r="AF115" s="24"/>
      <c r="AG115" s="24"/>
      <c r="AH115" s="24"/>
      <c r="AI115" s="24"/>
      <c r="AJ115" s="24"/>
      <c r="AK115" s="24"/>
      <c r="AL115" s="25"/>
      <c r="AM115" s="56"/>
      <c r="AN115" s="164">
        <f t="shared" si="48"/>
        <v>0</v>
      </c>
      <c r="AO115" s="94" t="s">
        <v>385</v>
      </c>
      <c r="AP115" s="95" t="s">
        <v>385</v>
      </c>
    </row>
    <row r="116" spans="2:42" x14ac:dyDescent="0.25">
      <c r="B116" s="821"/>
      <c r="C116" s="150" t="s">
        <v>153</v>
      </c>
      <c r="D116" s="150"/>
      <c r="E116" s="824"/>
      <c r="F116" s="138" t="s">
        <v>66</v>
      </c>
      <c r="G116" s="491">
        <f t="shared" si="68"/>
        <v>0</v>
      </c>
      <c r="H116" s="334">
        <v>0</v>
      </c>
      <c r="I116" s="334" t="s">
        <v>946</v>
      </c>
      <c r="J116" s="334" t="s">
        <v>946</v>
      </c>
      <c r="K116" s="334" t="s">
        <v>946</v>
      </c>
      <c r="L116" s="334" t="s">
        <v>946</v>
      </c>
      <c r="M116" s="334" t="s">
        <v>946</v>
      </c>
      <c r="N116" s="334" t="s">
        <v>946</v>
      </c>
      <c r="O116" s="334" t="s">
        <v>946</v>
      </c>
      <c r="P116" s="334" t="s">
        <v>946</v>
      </c>
      <c r="Q116" s="334" t="s">
        <v>946</v>
      </c>
      <c r="R116" s="334" t="s">
        <v>946</v>
      </c>
      <c r="S116" s="334" t="s">
        <v>946</v>
      </c>
      <c r="T116" s="334" t="s">
        <v>946</v>
      </c>
      <c r="U116" s="334" t="s">
        <v>946</v>
      </c>
      <c r="V116" s="394" t="s">
        <v>946</v>
      </c>
      <c r="W116" s="430">
        <f t="shared" si="69"/>
        <v>0</v>
      </c>
      <c r="X116" s="24">
        <v>0</v>
      </c>
      <c r="Y116" s="24"/>
      <c r="Z116" s="24"/>
      <c r="AA116" s="24"/>
      <c r="AB116" s="24"/>
      <c r="AC116" s="24"/>
      <c r="AD116" s="24"/>
      <c r="AE116" s="24"/>
      <c r="AF116" s="24"/>
      <c r="AG116" s="24"/>
      <c r="AH116" s="24"/>
      <c r="AI116" s="24"/>
      <c r="AJ116" s="24"/>
      <c r="AK116" s="24"/>
      <c r="AL116" s="25"/>
      <c r="AM116" s="56"/>
      <c r="AN116" s="164">
        <f t="shared" si="48"/>
        <v>0</v>
      </c>
      <c r="AO116" s="94" t="s">
        <v>385</v>
      </c>
      <c r="AP116" s="95" t="s">
        <v>385</v>
      </c>
    </row>
    <row r="117" spans="2:42" x14ac:dyDescent="0.25">
      <c r="B117" s="821"/>
      <c r="C117" s="150" t="s">
        <v>154</v>
      </c>
      <c r="D117" s="150"/>
      <c r="E117" s="824"/>
      <c r="F117" s="138" t="s">
        <v>68</v>
      </c>
      <c r="G117" s="491">
        <f t="shared" si="68"/>
        <v>0</v>
      </c>
      <c r="H117" s="334">
        <v>0</v>
      </c>
      <c r="I117" s="334" t="s">
        <v>946</v>
      </c>
      <c r="J117" s="334" t="s">
        <v>946</v>
      </c>
      <c r="K117" s="334" t="s">
        <v>946</v>
      </c>
      <c r="L117" s="334" t="s">
        <v>946</v>
      </c>
      <c r="M117" s="334" t="s">
        <v>946</v>
      </c>
      <c r="N117" s="334" t="s">
        <v>946</v>
      </c>
      <c r="O117" s="334" t="s">
        <v>946</v>
      </c>
      <c r="P117" s="334" t="s">
        <v>946</v>
      </c>
      <c r="Q117" s="334" t="s">
        <v>946</v>
      </c>
      <c r="R117" s="334" t="s">
        <v>946</v>
      </c>
      <c r="S117" s="334" t="s">
        <v>946</v>
      </c>
      <c r="T117" s="334" t="s">
        <v>946</v>
      </c>
      <c r="U117" s="334" t="s">
        <v>946</v>
      </c>
      <c r="V117" s="394" t="s">
        <v>946</v>
      </c>
      <c r="W117" s="430">
        <f t="shared" si="69"/>
        <v>0</v>
      </c>
      <c r="X117" s="24">
        <v>0</v>
      </c>
      <c r="Y117" s="24"/>
      <c r="Z117" s="24"/>
      <c r="AA117" s="24"/>
      <c r="AB117" s="24"/>
      <c r="AC117" s="24"/>
      <c r="AD117" s="24"/>
      <c r="AE117" s="24"/>
      <c r="AF117" s="24"/>
      <c r="AG117" s="24"/>
      <c r="AH117" s="24"/>
      <c r="AI117" s="24"/>
      <c r="AJ117" s="24"/>
      <c r="AK117" s="24"/>
      <c r="AL117" s="25"/>
      <c r="AM117" s="56"/>
      <c r="AN117" s="164">
        <f t="shared" si="48"/>
        <v>0</v>
      </c>
      <c r="AO117" s="94" t="s">
        <v>385</v>
      </c>
      <c r="AP117" s="95" t="s">
        <v>385</v>
      </c>
    </row>
    <row r="118" spans="2:42" x14ac:dyDescent="0.25">
      <c r="B118" s="822"/>
      <c r="C118" s="150" t="s">
        <v>23</v>
      </c>
      <c r="D118" s="150"/>
      <c r="E118" s="825"/>
      <c r="F118" s="138"/>
      <c r="G118" s="491">
        <f t="shared" si="68"/>
        <v>0</v>
      </c>
      <c r="H118" s="334">
        <v>0</v>
      </c>
      <c r="I118" s="334" t="s">
        <v>946</v>
      </c>
      <c r="J118" s="334" t="s">
        <v>946</v>
      </c>
      <c r="K118" s="334" t="s">
        <v>946</v>
      </c>
      <c r="L118" s="334" t="s">
        <v>946</v>
      </c>
      <c r="M118" s="334" t="s">
        <v>946</v>
      </c>
      <c r="N118" s="334" t="s">
        <v>946</v>
      </c>
      <c r="O118" s="334" t="s">
        <v>946</v>
      </c>
      <c r="P118" s="334" t="s">
        <v>946</v>
      </c>
      <c r="Q118" s="334" t="s">
        <v>946</v>
      </c>
      <c r="R118" s="334" t="s">
        <v>946</v>
      </c>
      <c r="S118" s="334" t="s">
        <v>946</v>
      </c>
      <c r="T118" s="334" t="s">
        <v>946</v>
      </c>
      <c r="U118" s="334" t="s">
        <v>946</v>
      </c>
      <c r="V118" s="394" t="s">
        <v>946</v>
      </c>
      <c r="W118" s="430">
        <f t="shared" si="69"/>
        <v>0</v>
      </c>
      <c r="X118" s="24">
        <v>0</v>
      </c>
      <c r="Y118" s="24"/>
      <c r="Z118" s="24"/>
      <c r="AA118" s="24"/>
      <c r="AB118" s="24"/>
      <c r="AC118" s="24"/>
      <c r="AD118" s="24"/>
      <c r="AE118" s="24"/>
      <c r="AF118" s="24"/>
      <c r="AG118" s="24"/>
      <c r="AH118" s="24"/>
      <c r="AI118" s="24"/>
      <c r="AJ118" s="24"/>
      <c r="AK118" s="24"/>
      <c r="AL118" s="25"/>
      <c r="AM118" s="56"/>
      <c r="AN118" s="164">
        <f t="shared" si="48"/>
        <v>0</v>
      </c>
      <c r="AO118" s="94" t="s">
        <v>385</v>
      </c>
      <c r="AP118" s="95" t="s">
        <v>385</v>
      </c>
    </row>
    <row r="119" spans="2:42" ht="15.75" customHeight="1" x14ac:dyDescent="0.25">
      <c r="B119" s="835" t="s">
        <v>268</v>
      </c>
      <c r="C119" s="836"/>
      <c r="D119" s="170"/>
      <c r="E119" s="137" t="s">
        <v>229</v>
      </c>
      <c r="F119" s="138"/>
      <c r="G119" s="486">
        <f>SUM(G120:G121)</f>
        <v>0</v>
      </c>
      <c r="H119" s="487">
        <f t="shared" ref="H119:V119" si="70">SUM(H120:H121)</f>
        <v>0</v>
      </c>
      <c r="I119" s="487">
        <f t="shared" si="70"/>
        <v>0</v>
      </c>
      <c r="J119" s="487">
        <f t="shared" si="70"/>
        <v>0</v>
      </c>
      <c r="K119" s="487">
        <f t="shared" si="70"/>
        <v>0</v>
      </c>
      <c r="L119" s="487">
        <f t="shared" si="70"/>
        <v>0</v>
      </c>
      <c r="M119" s="487">
        <f t="shared" si="70"/>
        <v>0</v>
      </c>
      <c r="N119" s="487">
        <f t="shared" si="70"/>
        <v>0</v>
      </c>
      <c r="O119" s="487">
        <f t="shared" si="70"/>
        <v>0</v>
      </c>
      <c r="P119" s="487">
        <f t="shared" si="70"/>
        <v>0</v>
      </c>
      <c r="Q119" s="487">
        <f t="shared" si="70"/>
        <v>0</v>
      </c>
      <c r="R119" s="487">
        <f t="shared" si="70"/>
        <v>0</v>
      </c>
      <c r="S119" s="487">
        <f t="shared" si="70"/>
        <v>0</v>
      </c>
      <c r="T119" s="487">
        <f t="shared" si="70"/>
        <v>0</v>
      </c>
      <c r="U119" s="487">
        <f t="shared" si="70"/>
        <v>0</v>
      </c>
      <c r="V119" s="485">
        <f t="shared" si="70"/>
        <v>0</v>
      </c>
      <c r="W119" s="429">
        <f>SUM(W120:W121)</f>
        <v>0</v>
      </c>
      <c r="X119" s="462">
        <f t="shared" ref="X119:AL119" si="71">SUM(X120:X121)</f>
        <v>0</v>
      </c>
      <c r="Y119" s="462">
        <f t="shared" si="71"/>
        <v>0</v>
      </c>
      <c r="Z119" s="462">
        <f t="shared" si="71"/>
        <v>0</v>
      </c>
      <c r="AA119" s="462">
        <f t="shared" si="71"/>
        <v>0</v>
      </c>
      <c r="AB119" s="462">
        <f t="shared" ref="AB119:AI119" si="72">SUM(AB120:AB121)</f>
        <v>0</v>
      </c>
      <c r="AC119" s="462">
        <f t="shared" si="72"/>
        <v>0</v>
      </c>
      <c r="AD119" s="462">
        <f t="shared" si="72"/>
        <v>0</v>
      </c>
      <c r="AE119" s="462">
        <f t="shared" si="72"/>
        <v>0</v>
      </c>
      <c r="AF119" s="462">
        <f t="shared" si="72"/>
        <v>0</v>
      </c>
      <c r="AG119" s="462">
        <f t="shared" si="72"/>
        <v>0</v>
      </c>
      <c r="AH119" s="462">
        <f t="shared" si="72"/>
        <v>0</v>
      </c>
      <c r="AI119" s="462">
        <f t="shared" si="72"/>
        <v>0</v>
      </c>
      <c r="AJ119" s="462">
        <f t="shared" si="71"/>
        <v>0</v>
      </c>
      <c r="AK119" s="462">
        <f t="shared" si="71"/>
        <v>0</v>
      </c>
      <c r="AL119" s="463">
        <f t="shared" si="71"/>
        <v>0</v>
      </c>
      <c r="AM119" s="488"/>
      <c r="AN119" s="166">
        <f t="shared" si="48"/>
        <v>0</v>
      </c>
      <c r="AO119" s="92">
        <v>0</v>
      </c>
      <c r="AP119" s="93">
        <v>0</v>
      </c>
    </row>
    <row r="120" spans="2:42" x14ac:dyDescent="0.25">
      <c r="B120" s="820" t="s">
        <v>5</v>
      </c>
      <c r="C120" s="150" t="s">
        <v>155</v>
      </c>
      <c r="D120" s="150"/>
      <c r="E120" s="823" t="s">
        <v>229</v>
      </c>
      <c r="F120" s="138" t="s">
        <v>56</v>
      </c>
      <c r="G120" s="491">
        <f t="shared" ref="G120:G122" si="73">SUM(H120:V120)</f>
        <v>0</v>
      </c>
      <c r="H120" s="334">
        <v>0</v>
      </c>
      <c r="I120" s="334" t="s">
        <v>946</v>
      </c>
      <c r="J120" s="334" t="s">
        <v>946</v>
      </c>
      <c r="K120" s="334" t="s">
        <v>946</v>
      </c>
      <c r="L120" s="334" t="s">
        <v>946</v>
      </c>
      <c r="M120" s="334" t="s">
        <v>946</v>
      </c>
      <c r="N120" s="334" t="s">
        <v>946</v>
      </c>
      <c r="O120" s="334" t="s">
        <v>946</v>
      </c>
      <c r="P120" s="334" t="s">
        <v>946</v>
      </c>
      <c r="Q120" s="334" t="s">
        <v>946</v>
      </c>
      <c r="R120" s="334" t="s">
        <v>946</v>
      </c>
      <c r="S120" s="334" t="s">
        <v>946</v>
      </c>
      <c r="T120" s="334" t="s">
        <v>946</v>
      </c>
      <c r="U120" s="334" t="s">
        <v>946</v>
      </c>
      <c r="V120" s="394" t="s">
        <v>946</v>
      </c>
      <c r="W120" s="430">
        <f t="shared" ref="W120:W122" si="74">SUM(X120:AL120)</f>
        <v>0</v>
      </c>
      <c r="X120" s="24">
        <v>0</v>
      </c>
      <c r="Y120" s="24"/>
      <c r="Z120" s="24"/>
      <c r="AA120" s="24"/>
      <c r="AB120" s="24"/>
      <c r="AC120" s="24"/>
      <c r="AD120" s="24"/>
      <c r="AE120" s="24"/>
      <c r="AF120" s="24"/>
      <c r="AG120" s="24"/>
      <c r="AH120" s="24"/>
      <c r="AI120" s="24"/>
      <c r="AJ120" s="24"/>
      <c r="AK120" s="24"/>
      <c r="AL120" s="25"/>
      <c r="AM120" s="56"/>
      <c r="AN120" s="164">
        <f t="shared" si="48"/>
        <v>0</v>
      </c>
      <c r="AO120" s="94" t="s">
        <v>385</v>
      </c>
      <c r="AP120" s="95" t="s">
        <v>385</v>
      </c>
    </row>
    <row r="121" spans="2:42" x14ac:dyDescent="0.25">
      <c r="B121" s="822"/>
      <c r="C121" s="150" t="s">
        <v>23</v>
      </c>
      <c r="D121" s="150"/>
      <c r="E121" s="825"/>
      <c r="F121" s="138"/>
      <c r="G121" s="491">
        <f t="shared" si="73"/>
        <v>0</v>
      </c>
      <c r="H121" s="334">
        <v>0</v>
      </c>
      <c r="I121" s="334" t="s">
        <v>946</v>
      </c>
      <c r="J121" s="334" t="s">
        <v>946</v>
      </c>
      <c r="K121" s="334" t="s">
        <v>946</v>
      </c>
      <c r="L121" s="334" t="s">
        <v>946</v>
      </c>
      <c r="M121" s="334" t="s">
        <v>946</v>
      </c>
      <c r="N121" s="334" t="s">
        <v>946</v>
      </c>
      <c r="O121" s="334" t="s">
        <v>946</v>
      </c>
      <c r="P121" s="334" t="s">
        <v>946</v>
      </c>
      <c r="Q121" s="334" t="s">
        <v>946</v>
      </c>
      <c r="R121" s="334" t="s">
        <v>946</v>
      </c>
      <c r="S121" s="334" t="s">
        <v>946</v>
      </c>
      <c r="T121" s="334" t="s">
        <v>946</v>
      </c>
      <c r="U121" s="334" t="s">
        <v>946</v>
      </c>
      <c r="V121" s="394" t="s">
        <v>946</v>
      </c>
      <c r="W121" s="430">
        <f t="shared" si="74"/>
        <v>0</v>
      </c>
      <c r="X121" s="24">
        <v>0</v>
      </c>
      <c r="Y121" s="24"/>
      <c r="Z121" s="24"/>
      <c r="AA121" s="24"/>
      <c r="AB121" s="24"/>
      <c r="AC121" s="24"/>
      <c r="AD121" s="24"/>
      <c r="AE121" s="24"/>
      <c r="AF121" s="24"/>
      <c r="AG121" s="24"/>
      <c r="AH121" s="24"/>
      <c r="AI121" s="24"/>
      <c r="AJ121" s="24"/>
      <c r="AK121" s="24"/>
      <c r="AL121" s="25"/>
      <c r="AM121" s="56"/>
      <c r="AN121" s="164">
        <f t="shared" ref="AN121:AN144" si="75">W121-G121</f>
        <v>0</v>
      </c>
      <c r="AO121" s="94" t="s">
        <v>385</v>
      </c>
      <c r="AP121" s="95" t="s">
        <v>385</v>
      </c>
    </row>
    <row r="122" spans="2:42" ht="26.25" x14ac:dyDescent="0.25">
      <c r="B122" s="818" t="s">
        <v>269</v>
      </c>
      <c r="C122" s="819"/>
      <c r="D122" s="136"/>
      <c r="E122" s="171" t="s">
        <v>230</v>
      </c>
      <c r="F122" s="138"/>
      <c r="G122" s="486">
        <f t="shared" si="73"/>
        <v>0</v>
      </c>
      <c r="H122" s="334">
        <v>0</v>
      </c>
      <c r="I122" s="334" t="s">
        <v>946</v>
      </c>
      <c r="J122" s="334" t="s">
        <v>946</v>
      </c>
      <c r="K122" s="334" t="s">
        <v>946</v>
      </c>
      <c r="L122" s="334" t="s">
        <v>946</v>
      </c>
      <c r="M122" s="334" t="s">
        <v>946</v>
      </c>
      <c r="N122" s="334" t="s">
        <v>946</v>
      </c>
      <c r="O122" s="334" t="s">
        <v>946</v>
      </c>
      <c r="P122" s="334" t="s">
        <v>946</v>
      </c>
      <c r="Q122" s="334" t="s">
        <v>946</v>
      </c>
      <c r="R122" s="334" t="s">
        <v>946</v>
      </c>
      <c r="S122" s="334" t="s">
        <v>946</v>
      </c>
      <c r="T122" s="334" t="s">
        <v>946</v>
      </c>
      <c r="U122" s="334" t="s">
        <v>946</v>
      </c>
      <c r="V122" s="394" t="s">
        <v>946</v>
      </c>
      <c r="W122" s="429">
        <f t="shared" si="74"/>
        <v>0</v>
      </c>
      <c r="X122" s="27">
        <v>0</v>
      </c>
      <c r="Y122" s="27"/>
      <c r="Z122" s="27"/>
      <c r="AA122" s="27"/>
      <c r="AB122" s="27"/>
      <c r="AC122" s="27"/>
      <c r="AD122" s="27"/>
      <c r="AE122" s="27"/>
      <c r="AF122" s="27"/>
      <c r="AG122" s="27"/>
      <c r="AH122" s="27"/>
      <c r="AI122" s="27"/>
      <c r="AJ122" s="27"/>
      <c r="AK122" s="27"/>
      <c r="AL122" s="28"/>
      <c r="AM122" s="57"/>
      <c r="AN122" s="166">
        <f t="shared" si="75"/>
        <v>0</v>
      </c>
      <c r="AO122" s="73">
        <v>0</v>
      </c>
      <c r="AP122" s="74">
        <v>0</v>
      </c>
    </row>
    <row r="123" spans="2:42" ht="15.75" customHeight="1" x14ac:dyDescent="0.25">
      <c r="B123" s="818" t="s">
        <v>270</v>
      </c>
      <c r="C123" s="819"/>
      <c r="D123" s="136"/>
      <c r="E123" s="137" t="s">
        <v>231</v>
      </c>
      <c r="F123" s="177"/>
      <c r="G123" s="486">
        <f>SUM(G124:G127)</f>
        <v>0</v>
      </c>
      <c r="H123" s="487">
        <f t="shared" ref="H123:V123" si="76">SUM(H124:H127)</f>
        <v>0</v>
      </c>
      <c r="I123" s="487">
        <f t="shared" si="76"/>
        <v>0</v>
      </c>
      <c r="J123" s="487">
        <f t="shared" si="76"/>
        <v>0</v>
      </c>
      <c r="K123" s="487">
        <f t="shared" si="76"/>
        <v>0</v>
      </c>
      <c r="L123" s="487">
        <f t="shared" si="76"/>
        <v>0</v>
      </c>
      <c r="M123" s="487">
        <f t="shared" si="76"/>
        <v>0</v>
      </c>
      <c r="N123" s="487">
        <f t="shared" si="76"/>
        <v>0</v>
      </c>
      <c r="O123" s="487">
        <f t="shared" si="76"/>
        <v>0</v>
      </c>
      <c r="P123" s="487">
        <f t="shared" si="76"/>
        <v>0</v>
      </c>
      <c r="Q123" s="487">
        <f t="shared" si="76"/>
        <v>0</v>
      </c>
      <c r="R123" s="487">
        <f t="shared" si="76"/>
        <v>0</v>
      </c>
      <c r="S123" s="487">
        <f t="shared" si="76"/>
        <v>0</v>
      </c>
      <c r="T123" s="487">
        <f t="shared" si="76"/>
        <v>0</v>
      </c>
      <c r="U123" s="487">
        <f t="shared" si="76"/>
        <v>0</v>
      </c>
      <c r="V123" s="485">
        <f t="shared" si="76"/>
        <v>0</v>
      </c>
      <c r="W123" s="429">
        <f>SUM(W124:W127)</f>
        <v>0</v>
      </c>
      <c r="X123" s="462">
        <f t="shared" ref="X123:AL123" si="77">SUM(X124:X127)</f>
        <v>0</v>
      </c>
      <c r="Y123" s="462">
        <f t="shared" si="77"/>
        <v>0</v>
      </c>
      <c r="Z123" s="462">
        <f t="shared" si="77"/>
        <v>0</v>
      </c>
      <c r="AA123" s="462">
        <f t="shared" si="77"/>
        <v>0</v>
      </c>
      <c r="AB123" s="462">
        <f t="shared" ref="AB123:AI123" si="78">SUM(AB124:AB127)</f>
        <v>0</v>
      </c>
      <c r="AC123" s="462">
        <f t="shared" si="78"/>
        <v>0</v>
      </c>
      <c r="AD123" s="462">
        <f t="shared" si="78"/>
        <v>0</v>
      </c>
      <c r="AE123" s="462">
        <f t="shared" si="78"/>
        <v>0</v>
      </c>
      <c r="AF123" s="462">
        <f t="shared" si="78"/>
        <v>0</v>
      </c>
      <c r="AG123" s="462">
        <f t="shared" si="78"/>
        <v>0</v>
      </c>
      <c r="AH123" s="462">
        <f t="shared" si="78"/>
        <v>0</v>
      </c>
      <c r="AI123" s="462">
        <f t="shared" si="78"/>
        <v>0</v>
      </c>
      <c r="AJ123" s="462">
        <f t="shared" si="77"/>
        <v>0</v>
      </c>
      <c r="AK123" s="462">
        <f t="shared" si="77"/>
        <v>0</v>
      </c>
      <c r="AL123" s="463">
        <f t="shared" si="77"/>
        <v>0</v>
      </c>
      <c r="AM123" s="55"/>
      <c r="AN123" s="166">
        <f t="shared" si="75"/>
        <v>0</v>
      </c>
      <c r="AO123" s="92">
        <v>0</v>
      </c>
      <c r="AP123" s="93">
        <v>0</v>
      </c>
    </row>
    <row r="124" spans="2:42" ht="26.25" x14ac:dyDescent="0.25">
      <c r="B124" s="837" t="s">
        <v>5</v>
      </c>
      <c r="C124" s="136" t="s">
        <v>381</v>
      </c>
      <c r="D124" s="136"/>
      <c r="E124" s="823" t="s">
        <v>231</v>
      </c>
      <c r="F124" s="138" t="s">
        <v>56</v>
      </c>
      <c r="G124" s="491">
        <f t="shared" ref="G124:G129" si="79">SUM(H124:V124)</f>
        <v>0</v>
      </c>
      <c r="H124" s="334">
        <v>0</v>
      </c>
      <c r="I124" s="334" t="s">
        <v>946</v>
      </c>
      <c r="J124" s="334" t="s">
        <v>946</v>
      </c>
      <c r="K124" s="334" t="s">
        <v>946</v>
      </c>
      <c r="L124" s="334" t="s">
        <v>946</v>
      </c>
      <c r="M124" s="334" t="s">
        <v>946</v>
      </c>
      <c r="N124" s="334" t="s">
        <v>946</v>
      </c>
      <c r="O124" s="334" t="s">
        <v>946</v>
      </c>
      <c r="P124" s="334" t="s">
        <v>946</v>
      </c>
      <c r="Q124" s="334" t="s">
        <v>946</v>
      </c>
      <c r="R124" s="334" t="s">
        <v>946</v>
      </c>
      <c r="S124" s="334" t="s">
        <v>946</v>
      </c>
      <c r="T124" s="334" t="s">
        <v>946</v>
      </c>
      <c r="U124" s="334" t="s">
        <v>946</v>
      </c>
      <c r="V124" s="394" t="s">
        <v>946</v>
      </c>
      <c r="W124" s="430">
        <f t="shared" ref="W124:W129" si="80">SUM(X124:AL124)</f>
        <v>0</v>
      </c>
      <c r="X124" s="24">
        <v>0</v>
      </c>
      <c r="Y124" s="24"/>
      <c r="Z124" s="24"/>
      <c r="AA124" s="24"/>
      <c r="AB124" s="24"/>
      <c r="AC124" s="24"/>
      <c r="AD124" s="24"/>
      <c r="AE124" s="24"/>
      <c r="AF124" s="24"/>
      <c r="AG124" s="24"/>
      <c r="AH124" s="24"/>
      <c r="AI124" s="24"/>
      <c r="AJ124" s="24"/>
      <c r="AK124" s="24"/>
      <c r="AL124" s="25"/>
      <c r="AM124" s="56"/>
      <c r="AN124" s="164">
        <f t="shared" si="75"/>
        <v>0</v>
      </c>
      <c r="AO124" s="94" t="s">
        <v>385</v>
      </c>
      <c r="AP124" s="95" t="s">
        <v>385</v>
      </c>
    </row>
    <row r="125" spans="2:42" x14ac:dyDescent="0.25">
      <c r="B125" s="838"/>
      <c r="C125" s="136" t="s">
        <v>156</v>
      </c>
      <c r="D125" s="136"/>
      <c r="E125" s="824"/>
      <c r="F125" s="138" t="s">
        <v>62</v>
      </c>
      <c r="G125" s="491">
        <f t="shared" si="79"/>
        <v>0</v>
      </c>
      <c r="H125" s="334">
        <v>0</v>
      </c>
      <c r="I125" s="334" t="s">
        <v>946</v>
      </c>
      <c r="J125" s="334" t="s">
        <v>946</v>
      </c>
      <c r="K125" s="334" t="s">
        <v>946</v>
      </c>
      <c r="L125" s="334" t="s">
        <v>946</v>
      </c>
      <c r="M125" s="334" t="s">
        <v>946</v>
      </c>
      <c r="N125" s="334" t="s">
        <v>946</v>
      </c>
      <c r="O125" s="334" t="s">
        <v>946</v>
      </c>
      <c r="P125" s="334" t="s">
        <v>946</v>
      </c>
      <c r="Q125" s="334" t="s">
        <v>946</v>
      </c>
      <c r="R125" s="334" t="s">
        <v>946</v>
      </c>
      <c r="S125" s="334" t="s">
        <v>946</v>
      </c>
      <c r="T125" s="334" t="s">
        <v>946</v>
      </c>
      <c r="U125" s="334" t="s">
        <v>946</v>
      </c>
      <c r="V125" s="394" t="s">
        <v>946</v>
      </c>
      <c r="W125" s="430">
        <f t="shared" si="80"/>
        <v>0</v>
      </c>
      <c r="X125" s="24">
        <v>0</v>
      </c>
      <c r="Y125" s="24"/>
      <c r="Z125" s="24"/>
      <c r="AA125" s="24"/>
      <c r="AB125" s="24"/>
      <c r="AC125" s="24"/>
      <c r="AD125" s="24"/>
      <c r="AE125" s="24"/>
      <c r="AF125" s="24"/>
      <c r="AG125" s="24"/>
      <c r="AH125" s="24"/>
      <c r="AI125" s="24"/>
      <c r="AJ125" s="24"/>
      <c r="AK125" s="24"/>
      <c r="AL125" s="25"/>
      <c r="AM125" s="56"/>
      <c r="AN125" s="164">
        <f t="shared" si="75"/>
        <v>0</v>
      </c>
      <c r="AO125" s="94" t="s">
        <v>385</v>
      </c>
      <c r="AP125" s="95" t="s">
        <v>385</v>
      </c>
    </row>
    <row r="126" spans="2:42" x14ac:dyDescent="0.25">
      <c r="B126" s="838"/>
      <c r="C126" s="136" t="s">
        <v>157</v>
      </c>
      <c r="D126" s="136"/>
      <c r="E126" s="824"/>
      <c r="F126" s="138" t="s">
        <v>64</v>
      </c>
      <c r="G126" s="491">
        <f t="shared" si="79"/>
        <v>0</v>
      </c>
      <c r="H126" s="334">
        <v>0</v>
      </c>
      <c r="I126" s="334" t="s">
        <v>946</v>
      </c>
      <c r="J126" s="334" t="s">
        <v>946</v>
      </c>
      <c r="K126" s="334" t="s">
        <v>946</v>
      </c>
      <c r="L126" s="334" t="s">
        <v>946</v>
      </c>
      <c r="M126" s="334" t="s">
        <v>946</v>
      </c>
      <c r="N126" s="334" t="s">
        <v>946</v>
      </c>
      <c r="O126" s="334" t="s">
        <v>946</v>
      </c>
      <c r="P126" s="334" t="s">
        <v>946</v>
      </c>
      <c r="Q126" s="334" t="s">
        <v>946</v>
      </c>
      <c r="R126" s="334" t="s">
        <v>946</v>
      </c>
      <c r="S126" s="334" t="s">
        <v>946</v>
      </c>
      <c r="T126" s="334" t="s">
        <v>946</v>
      </c>
      <c r="U126" s="334" t="s">
        <v>946</v>
      </c>
      <c r="V126" s="394" t="s">
        <v>946</v>
      </c>
      <c r="W126" s="430">
        <f t="shared" si="80"/>
        <v>0</v>
      </c>
      <c r="X126" s="24">
        <v>0</v>
      </c>
      <c r="Y126" s="24"/>
      <c r="Z126" s="24"/>
      <c r="AA126" s="24"/>
      <c r="AB126" s="24"/>
      <c r="AC126" s="24"/>
      <c r="AD126" s="24"/>
      <c r="AE126" s="24"/>
      <c r="AF126" s="24"/>
      <c r="AG126" s="24"/>
      <c r="AH126" s="24"/>
      <c r="AI126" s="24"/>
      <c r="AJ126" s="24"/>
      <c r="AK126" s="24"/>
      <c r="AL126" s="25"/>
      <c r="AM126" s="56"/>
      <c r="AN126" s="164">
        <f t="shared" si="75"/>
        <v>0</v>
      </c>
      <c r="AO126" s="94" t="s">
        <v>385</v>
      </c>
      <c r="AP126" s="95" t="s">
        <v>385</v>
      </c>
    </row>
    <row r="127" spans="2:42" x14ac:dyDescent="0.25">
      <c r="B127" s="839"/>
      <c r="C127" s="136" t="s">
        <v>23</v>
      </c>
      <c r="D127" s="136"/>
      <c r="E127" s="825"/>
      <c r="F127" s="138"/>
      <c r="G127" s="491">
        <f t="shared" si="79"/>
        <v>0</v>
      </c>
      <c r="H127" s="334">
        <v>0</v>
      </c>
      <c r="I127" s="334" t="s">
        <v>946</v>
      </c>
      <c r="J127" s="334" t="s">
        <v>946</v>
      </c>
      <c r="K127" s="334" t="s">
        <v>946</v>
      </c>
      <c r="L127" s="334" t="s">
        <v>946</v>
      </c>
      <c r="M127" s="334" t="s">
        <v>946</v>
      </c>
      <c r="N127" s="334" t="s">
        <v>946</v>
      </c>
      <c r="O127" s="334" t="s">
        <v>946</v>
      </c>
      <c r="P127" s="334" t="s">
        <v>946</v>
      </c>
      <c r="Q127" s="334" t="s">
        <v>946</v>
      </c>
      <c r="R127" s="334" t="s">
        <v>946</v>
      </c>
      <c r="S127" s="334" t="s">
        <v>946</v>
      </c>
      <c r="T127" s="334" t="s">
        <v>946</v>
      </c>
      <c r="U127" s="334" t="s">
        <v>946</v>
      </c>
      <c r="V127" s="394" t="s">
        <v>946</v>
      </c>
      <c r="W127" s="430">
        <f t="shared" si="80"/>
        <v>0</v>
      </c>
      <c r="X127" s="24">
        <v>0</v>
      </c>
      <c r="Y127" s="24"/>
      <c r="Z127" s="24"/>
      <c r="AA127" s="24"/>
      <c r="AB127" s="24"/>
      <c r="AC127" s="24"/>
      <c r="AD127" s="24"/>
      <c r="AE127" s="24"/>
      <c r="AF127" s="24"/>
      <c r="AG127" s="24"/>
      <c r="AH127" s="24"/>
      <c r="AI127" s="24"/>
      <c r="AJ127" s="24"/>
      <c r="AK127" s="24"/>
      <c r="AL127" s="25"/>
      <c r="AM127" s="56"/>
      <c r="AN127" s="164">
        <f t="shared" si="75"/>
        <v>0</v>
      </c>
      <c r="AO127" s="94" t="s">
        <v>385</v>
      </c>
      <c r="AP127" s="95" t="s">
        <v>385</v>
      </c>
    </row>
    <row r="128" spans="2:42" ht="26.25" x14ac:dyDescent="0.25">
      <c r="B128" s="818" t="s">
        <v>271</v>
      </c>
      <c r="C128" s="819"/>
      <c r="D128" s="136"/>
      <c r="E128" s="171" t="s">
        <v>233</v>
      </c>
      <c r="F128" s="138"/>
      <c r="G128" s="486">
        <f t="shared" si="79"/>
        <v>0</v>
      </c>
      <c r="H128" s="334">
        <v>0</v>
      </c>
      <c r="I128" s="334" t="s">
        <v>946</v>
      </c>
      <c r="J128" s="334" t="s">
        <v>946</v>
      </c>
      <c r="K128" s="334" t="s">
        <v>946</v>
      </c>
      <c r="L128" s="334" t="s">
        <v>946</v>
      </c>
      <c r="M128" s="334" t="s">
        <v>946</v>
      </c>
      <c r="N128" s="334" t="s">
        <v>946</v>
      </c>
      <c r="O128" s="334" t="s">
        <v>946</v>
      </c>
      <c r="P128" s="334" t="s">
        <v>946</v>
      </c>
      <c r="Q128" s="334" t="s">
        <v>946</v>
      </c>
      <c r="R128" s="334" t="s">
        <v>946</v>
      </c>
      <c r="S128" s="334" t="s">
        <v>946</v>
      </c>
      <c r="T128" s="334" t="s">
        <v>946</v>
      </c>
      <c r="U128" s="334" t="s">
        <v>946</v>
      </c>
      <c r="V128" s="394" t="s">
        <v>946</v>
      </c>
      <c r="W128" s="429">
        <f t="shared" si="80"/>
        <v>0</v>
      </c>
      <c r="X128" s="24">
        <v>0</v>
      </c>
      <c r="Y128" s="27"/>
      <c r="Z128" s="27"/>
      <c r="AA128" s="27"/>
      <c r="AB128" s="27"/>
      <c r="AC128" s="27"/>
      <c r="AD128" s="27"/>
      <c r="AE128" s="27"/>
      <c r="AF128" s="27"/>
      <c r="AG128" s="27"/>
      <c r="AH128" s="27"/>
      <c r="AI128" s="27"/>
      <c r="AJ128" s="27"/>
      <c r="AK128" s="27"/>
      <c r="AL128" s="28"/>
      <c r="AM128" s="57"/>
      <c r="AN128" s="166">
        <f t="shared" si="75"/>
        <v>0</v>
      </c>
      <c r="AO128" s="24">
        <v>0</v>
      </c>
      <c r="AP128" s="24">
        <v>0</v>
      </c>
    </row>
    <row r="129" spans="2:42" ht="15.75" customHeight="1" x14ac:dyDescent="0.25">
      <c r="B129" s="818" t="s">
        <v>272</v>
      </c>
      <c r="C129" s="819"/>
      <c r="D129" s="136"/>
      <c r="E129" s="137" t="s">
        <v>232</v>
      </c>
      <c r="F129" s="138"/>
      <c r="G129" s="486">
        <f t="shared" si="79"/>
        <v>0</v>
      </c>
      <c r="H129" s="334">
        <v>0</v>
      </c>
      <c r="I129" s="334" t="s">
        <v>946</v>
      </c>
      <c r="J129" s="334" t="s">
        <v>946</v>
      </c>
      <c r="K129" s="334" t="s">
        <v>946</v>
      </c>
      <c r="L129" s="334" t="s">
        <v>946</v>
      </c>
      <c r="M129" s="334" t="s">
        <v>946</v>
      </c>
      <c r="N129" s="334" t="s">
        <v>946</v>
      </c>
      <c r="O129" s="334" t="s">
        <v>946</v>
      </c>
      <c r="P129" s="334" t="s">
        <v>946</v>
      </c>
      <c r="Q129" s="334" t="s">
        <v>946</v>
      </c>
      <c r="R129" s="334" t="s">
        <v>946</v>
      </c>
      <c r="S129" s="334" t="s">
        <v>946</v>
      </c>
      <c r="T129" s="334" t="s">
        <v>946</v>
      </c>
      <c r="U129" s="334" t="s">
        <v>946</v>
      </c>
      <c r="V129" s="394" t="s">
        <v>946</v>
      </c>
      <c r="W129" s="429">
        <f t="shared" si="80"/>
        <v>0</v>
      </c>
      <c r="X129" s="24">
        <v>0</v>
      </c>
      <c r="Y129" s="27"/>
      <c r="Z129" s="27"/>
      <c r="AA129" s="27"/>
      <c r="AB129" s="27"/>
      <c r="AC129" s="27"/>
      <c r="AD129" s="27"/>
      <c r="AE129" s="27"/>
      <c r="AF129" s="27"/>
      <c r="AG129" s="27"/>
      <c r="AH129" s="27"/>
      <c r="AI129" s="27"/>
      <c r="AJ129" s="27"/>
      <c r="AK129" s="27"/>
      <c r="AL129" s="28"/>
      <c r="AM129" s="57"/>
      <c r="AN129" s="166">
        <f t="shared" si="75"/>
        <v>0</v>
      </c>
      <c r="AO129" s="24">
        <v>0</v>
      </c>
      <c r="AP129" s="24">
        <v>0</v>
      </c>
    </row>
    <row r="130" spans="2:42" ht="15.75" customHeight="1" x14ac:dyDescent="0.25">
      <c r="B130" s="796" t="s">
        <v>273</v>
      </c>
      <c r="C130" s="797"/>
      <c r="D130" s="162"/>
      <c r="E130" s="137" t="s">
        <v>234</v>
      </c>
      <c r="F130" s="138"/>
      <c r="G130" s="486">
        <f>SUM(G131:G132)</f>
        <v>0</v>
      </c>
      <c r="H130" s="487">
        <f t="shared" ref="H130:V130" si="81">SUM(H131:H132)</f>
        <v>0</v>
      </c>
      <c r="I130" s="487">
        <f t="shared" si="81"/>
        <v>0</v>
      </c>
      <c r="J130" s="487">
        <f t="shared" si="81"/>
        <v>0</v>
      </c>
      <c r="K130" s="487">
        <f t="shared" si="81"/>
        <v>0</v>
      </c>
      <c r="L130" s="487">
        <f t="shared" si="81"/>
        <v>0</v>
      </c>
      <c r="M130" s="487">
        <f t="shared" si="81"/>
        <v>0</v>
      </c>
      <c r="N130" s="487">
        <f t="shared" si="81"/>
        <v>0</v>
      </c>
      <c r="O130" s="487">
        <f t="shared" si="81"/>
        <v>0</v>
      </c>
      <c r="P130" s="487">
        <f t="shared" si="81"/>
        <v>0</v>
      </c>
      <c r="Q130" s="487">
        <f t="shared" si="81"/>
        <v>0</v>
      </c>
      <c r="R130" s="487">
        <f t="shared" si="81"/>
        <v>0</v>
      </c>
      <c r="S130" s="487">
        <f t="shared" si="81"/>
        <v>0</v>
      </c>
      <c r="T130" s="487">
        <f t="shared" si="81"/>
        <v>0</v>
      </c>
      <c r="U130" s="487">
        <f t="shared" si="81"/>
        <v>0</v>
      </c>
      <c r="V130" s="485">
        <f t="shared" si="81"/>
        <v>0</v>
      </c>
      <c r="W130" s="429">
        <f>SUM(W131:W132)</f>
        <v>0</v>
      </c>
      <c r="X130" s="462">
        <f t="shared" ref="X130:AL130" si="82">SUM(X131:X132)</f>
        <v>0</v>
      </c>
      <c r="Y130" s="462">
        <f t="shared" si="82"/>
        <v>0</v>
      </c>
      <c r="Z130" s="462">
        <f t="shared" si="82"/>
        <v>0</v>
      </c>
      <c r="AA130" s="462">
        <f t="shared" si="82"/>
        <v>0</v>
      </c>
      <c r="AB130" s="462">
        <f t="shared" ref="AB130:AI130" si="83">SUM(AB131:AB132)</f>
        <v>0</v>
      </c>
      <c r="AC130" s="462">
        <f t="shared" si="83"/>
        <v>0</v>
      </c>
      <c r="AD130" s="462">
        <f t="shared" si="83"/>
        <v>0</v>
      </c>
      <c r="AE130" s="462">
        <f t="shared" si="83"/>
        <v>0</v>
      </c>
      <c r="AF130" s="462">
        <f t="shared" si="83"/>
        <v>0</v>
      </c>
      <c r="AG130" s="462">
        <f t="shared" si="83"/>
        <v>0</v>
      </c>
      <c r="AH130" s="462">
        <f t="shared" si="83"/>
        <v>0</v>
      </c>
      <c r="AI130" s="462">
        <f t="shared" si="83"/>
        <v>0</v>
      </c>
      <c r="AJ130" s="462">
        <f t="shared" si="82"/>
        <v>0</v>
      </c>
      <c r="AK130" s="462">
        <f t="shared" si="82"/>
        <v>0</v>
      </c>
      <c r="AL130" s="463">
        <f t="shared" si="82"/>
        <v>0</v>
      </c>
      <c r="AM130" s="488"/>
      <c r="AN130" s="166">
        <f t="shared" si="75"/>
        <v>0</v>
      </c>
      <c r="AO130" s="24">
        <v>0</v>
      </c>
      <c r="AP130" s="24">
        <v>0</v>
      </c>
    </row>
    <row r="131" spans="2:42" ht="26.25" x14ac:dyDescent="0.25">
      <c r="B131" s="832" t="s">
        <v>5</v>
      </c>
      <c r="C131" s="162" t="s">
        <v>383</v>
      </c>
      <c r="D131" s="162"/>
      <c r="E131" s="823" t="s">
        <v>234</v>
      </c>
      <c r="F131" s="138" t="s">
        <v>56</v>
      </c>
      <c r="G131" s="491">
        <f t="shared" ref="G131:G132" si="84">SUM(H131:V131)</f>
        <v>0</v>
      </c>
      <c r="H131" s="334">
        <v>0</v>
      </c>
      <c r="I131" s="334" t="s">
        <v>946</v>
      </c>
      <c r="J131" s="334" t="s">
        <v>946</v>
      </c>
      <c r="K131" s="334" t="s">
        <v>946</v>
      </c>
      <c r="L131" s="334" t="s">
        <v>946</v>
      </c>
      <c r="M131" s="334" t="s">
        <v>946</v>
      </c>
      <c r="N131" s="334" t="s">
        <v>946</v>
      </c>
      <c r="O131" s="334" t="s">
        <v>946</v>
      </c>
      <c r="P131" s="334" t="s">
        <v>946</v>
      </c>
      <c r="Q131" s="334" t="s">
        <v>946</v>
      </c>
      <c r="R131" s="334" t="s">
        <v>946</v>
      </c>
      <c r="S131" s="334" t="s">
        <v>946</v>
      </c>
      <c r="T131" s="334" t="s">
        <v>946</v>
      </c>
      <c r="U131" s="334" t="s">
        <v>946</v>
      </c>
      <c r="V131" s="394" t="s">
        <v>946</v>
      </c>
      <c r="W131" s="430">
        <f t="shared" ref="W131:W132" si="85">SUM(X131:AL131)</f>
        <v>0</v>
      </c>
      <c r="X131" s="24">
        <v>0</v>
      </c>
      <c r="Y131" s="24"/>
      <c r="Z131" s="24"/>
      <c r="AA131" s="24"/>
      <c r="AB131" s="24"/>
      <c r="AC131" s="24"/>
      <c r="AD131" s="24"/>
      <c r="AE131" s="24"/>
      <c r="AF131" s="24"/>
      <c r="AG131" s="24"/>
      <c r="AH131" s="24"/>
      <c r="AI131" s="24"/>
      <c r="AJ131" s="24"/>
      <c r="AK131" s="24"/>
      <c r="AL131" s="25"/>
      <c r="AM131" s="56"/>
      <c r="AN131" s="164">
        <f t="shared" si="75"/>
        <v>0</v>
      </c>
      <c r="AO131" s="94" t="s">
        <v>385</v>
      </c>
      <c r="AP131" s="95" t="s">
        <v>385</v>
      </c>
    </row>
    <row r="132" spans="2:42" x14ac:dyDescent="0.25">
      <c r="B132" s="834"/>
      <c r="C132" s="162" t="s">
        <v>23</v>
      </c>
      <c r="D132" s="162"/>
      <c r="E132" s="825"/>
      <c r="F132" s="138"/>
      <c r="G132" s="491">
        <f t="shared" si="84"/>
        <v>0</v>
      </c>
      <c r="H132" s="334">
        <v>0</v>
      </c>
      <c r="I132" s="334" t="s">
        <v>946</v>
      </c>
      <c r="J132" s="334" t="s">
        <v>946</v>
      </c>
      <c r="K132" s="334" t="s">
        <v>946</v>
      </c>
      <c r="L132" s="334" t="s">
        <v>946</v>
      </c>
      <c r="M132" s="334" t="s">
        <v>946</v>
      </c>
      <c r="N132" s="334" t="s">
        <v>946</v>
      </c>
      <c r="O132" s="334" t="s">
        <v>946</v>
      </c>
      <c r="P132" s="334" t="s">
        <v>946</v>
      </c>
      <c r="Q132" s="334" t="s">
        <v>946</v>
      </c>
      <c r="R132" s="334" t="s">
        <v>946</v>
      </c>
      <c r="S132" s="334" t="s">
        <v>946</v>
      </c>
      <c r="T132" s="334" t="s">
        <v>946</v>
      </c>
      <c r="U132" s="334" t="s">
        <v>946</v>
      </c>
      <c r="V132" s="394" t="s">
        <v>946</v>
      </c>
      <c r="W132" s="430">
        <f t="shared" si="85"/>
        <v>0</v>
      </c>
      <c r="X132" s="24">
        <v>0</v>
      </c>
      <c r="Y132" s="24"/>
      <c r="Z132" s="24"/>
      <c r="AA132" s="24"/>
      <c r="AB132" s="24"/>
      <c r="AC132" s="24"/>
      <c r="AD132" s="24"/>
      <c r="AE132" s="24"/>
      <c r="AF132" s="24"/>
      <c r="AG132" s="24"/>
      <c r="AH132" s="24"/>
      <c r="AI132" s="24"/>
      <c r="AJ132" s="24"/>
      <c r="AK132" s="24"/>
      <c r="AL132" s="25"/>
      <c r="AM132" s="56"/>
      <c r="AN132" s="164">
        <f t="shared" si="75"/>
        <v>0</v>
      </c>
      <c r="AO132" s="94" t="s">
        <v>385</v>
      </c>
      <c r="AP132" s="95" t="s">
        <v>385</v>
      </c>
    </row>
    <row r="133" spans="2:42" ht="15.75" customHeight="1" x14ac:dyDescent="0.25">
      <c r="B133" s="796" t="s">
        <v>274</v>
      </c>
      <c r="C133" s="797"/>
      <c r="D133" s="162"/>
      <c r="E133" s="137" t="s">
        <v>235</v>
      </c>
      <c r="F133" s="138"/>
      <c r="G133" s="486">
        <f>SUM(G134:G137)</f>
        <v>0</v>
      </c>
      <c r="H133" s="487">
        <f t="shared" ref="H133:V133" si="86">SUM(H134:H137)</f>
        <v>0</v>
      </c>
      <c r="I133" s="487">
        <f t="shared" si="86"/>
        <v>0</v>
      </c>
      <c r="J133" s="487">
        <f t="shared" si="86"/>
        <v>0</v>
      </c>
      <c r="K133" s="487">
        <f t="shared" si="86"/>
        <v>0</v>
      </c>
      <c r="L133" s="487">
        <f t="shared" si="86"/>
        <v>0</v>
      </c>
      <c r="M133" s="487">
        <f t="shared" si="86"/>
        <v>0</v>
      </c>
      <c r="N133" s="487">
        <f t="shared" si="86"/>
        <v>0</v>
      </c>
      <c r="O133" s="487">
        <f t="shared" si="86"/>
        <v>0</v>
      </c>
      <c r="P133" s="487">
        <f t="shared" si="86"/>
        <v>0</v>
      </c>
      <c r="Q133" s="487">
        <f t="shared" si="86"/>
        <v>0</v>
      </c>
      <c r="R133" s="487">
        <f t="shared" si="86"/>
        <v>0</v>
      </c>
      <c r="S133" s="487">
        <f t="shared" si="86"/>
        <v>0</v>
      </c>
      <c r="T133" s="487">
        <f t="shared" si="86"/>
        <v>0</v>
      </c>
      <c r="U133" s="487">
        <f t="shared" si="86"/>
        <v>0</v>
      </c>
      <c r="V133" s="485">
        <f t="shared" si="86"/>
        <v>0</v>
      </c>
      <c r="W133" s="429">
        <f>SUM(W134:W137)</f>
        <v>0</v>
      </c>
      <c r="X133" s="462">
        <f t="shared" ref="X133:AL133" si="87">SUM(X134:X137)</f>
        <v>0</v>
      </c>
      <c r="Y133" s="462">
        <f t="shared" si="87"/>
        <v>0</v>
      </c>
      <c r="Z133" s="462">
        <f t="shared" si="87"/>
        <v>0</v>
      </c>
      <c r="AA133" s="462">
        <f t="shared" si="87"/>
        <v>0</v>
      </c>
      <c r="AB133" s="462">
        <f t="shared" ref="AB133:AI133" si="88">SUM(AB134:AB137)</f>
        <v>0</v>
      </c>
      <c r="AC133" s="462">
        <f t="shared" si="88"/>
        <v>0</v>
      </c>
      <c r="AD133" s="462">
        <f t="shared" si="88"/>
        <v>0</v>
      </c>
      <c r="AE133" s="462">
        <f t="shared" si="88"/>
        <v>0</v>
      </c>
      <c r="AF133" s="462">
        <f t="shared" si="88"/>
        <v>0</v>
      </c>
      <c r="AG133" s="462">
        <f t="shared" si="88"/>
        <v>0</v>
      </c>
      <c r="AH133" s="462">
        <f t="shared" si="88"/>
        <v>0</v>
      </c>
      <c r="AI133" s="462">
        <f t="shared" si="88"/>
        <v>0</v>
      </c>
      <c r="AJ133" s="462">
        <f t="shared" si="87"/>
        <v>0</v>
      </c>
      <c r="AK133" s="462">
        <f t="shared" si="87"/>
        <v>0</v>
      </c>
      <c r="AL133" s="463">
        <f t="shared" si="87"/>
        <v>0</v>
      </c>
      <c r="AM133" s="488"/>
      <c r="AN133" s="166">
        <f t="shared" si="75"/>
        <v>0</v>
      </c>
      <c r="AO133" s="24">
        <v>0</v>
      </c>
      <c r="AP133" s="24">
        <v>0</v>
      </c>
    </row>
    <row r="134" spans="2:42" x14ac:dyDescent="0.25">
      <c r="B134" s="820" t="s">
        <v>5</v>
      </c>
      <c r="C134" s="150" t="s">
        <v>158</v>
      </c>
      <c r="D134" s="150"/>
      <c r="E134" s="823" t="s">
        <v>235</v>
      </c>
      <c r="F134" s="138" t="s">
        <v>56</v>
      </c>
      <c r="G134" s="491">
        <f t="shared" ref="G134:G140" si="89">SUM(H134:V134)</f>
        <v>0</v>
      </c>
      <c r="H134" s="334">
        <v>0</v>
      </c>
      <c r="I134" s="334" t="s">
        <v>946</v>
      </c>
      <c r="J134" s="334" t="s">
        <v>946</v>
      </c>
      <c r="K134" s="334" t="s">
        <v>946</v>
      </c>
      <c r="L134" s="334" t="s">
        <v>946</v>
      </c>
      <c r="M134" s="334" t="s">
        <v>946</v>
      </c>
      <c r="N134" s="334" t="s">
        <v>946</v>
      </c>
      <c r="O134" s="334" t="s">
        <v>946</v>
      </c>
      <c r="P134" s="334" t="s">
        <v>946</v>
      </c>
      <c r="Q134" s="334" t="s">
        <v>946</v>
      </c>
      <c r="R134" s="334" t="s">
        <v>946</v>
      </c>
      <c r="S134" s="334" t="s">
        <v>946</v>
      </c>
      <c r="T134" s="334" t="s">
        <v>946</v>
      </c>
      <c r="U134" s="334" t="s">
        <v>946</v>
      </c>
      <c r="V134" s="394" t="s">
        <v>946</v>
      </c>
      <c r="W134" s="430">
        <f t="shared" ref="W134:W140" si="90">SUM(X134:AL134)</f>
        <v>0</v>
      </c>
      <c r="X134" s="24">
        <v>0</v>
      </c>
      <c r="Y134" s="24"/>
      <c r="Z134" s="24"/>
      <c r="AA134" s="24"/>
      <c r="AB134" s="24"/>
      <c r="AC134" s="24"/>
      <c r="AD134" s="60"/>
      <c r="AE134" s="24"/>
      <c r="AF134" s="24"/>
      <c r="AG134" s="24"/>
      <c r="AH134" s="24"/>
      <c r="AI134" s="24"/>
      <c r="AJ134" s="24"/>
      <c r="AK134" s="24"/>
      <c r="AL134" s="25"/>
      <c r="AM134" s="56"/>
      <c r="AN134" s="164">
        <f t="shared" si="75"/>
        <v>0</v>
      </c>
      <c r="AO134" s="94" t="s">
        <v>385</v>
      </c>
      <c r="AP134" s="95" t="s">
        <v>385</v>
      </c>
    </row>
    <row r="135" spans="2:42" x14ac:dyDescent="0.25">
      <c r="B135" s="821"/>
      <c r="C135" s="150" t="s">
        <v>159</v>
      </c>
      <c r="D135" s="150"/>
      <c r="E135" s="824"/>
      <c r="F135" s="138" t="s">
        <v>62</v>
      </c>
      <c r="G135" s="491">
        <f t="shared" si="89"/>
        <v>0</v>
      </c>
      <c r="H135" s="334">
        <v>0</v>
      </c>
      <c r="I135" s="334" t="s">
        <v>946</v>
      </c>
      <c r="J135" s="334" t="s">
        <v>946</v>
      </c>
      <c r="K135" s="334" t="s">
        <v>946</v>
      </c>
      <c r="L135" s="334" t="s">
        <v>946</v>
      </c>
      <c r="M135" s="334" t="s">
        <v>946</v>
      </c>
      <c r="N135" s="334" t="s">
        <v>946</v>
      </c>
      <c r="O135" s="334" t="s">
        <v>946</v>
      </c>
      <c r="P135" s="334" t="s">
        <v>946</v>
      </c>
      <c r="Q135" s="334" t="s">
        <v>946</v>
      </c>
      <c r="R135" s="334" t="s">
        <v>946</v>
      </c>
      <c r="S135" s="334" t="s">
        <v>946</v>
      </c>
      <c r="T135" s="334" t="s">
        <v>946</v>
      </c>
      <c r="U135" s="334" t="s">
        <v>946</v>
      </c>
      <c r="V135" s="394" t="s">
        <v>946</v>
      </c>
      <c r="W135" s="430">
        <f t="shared" si="90"/>
        <v>0</v>
      </c>
      <c r="X135" s="24">
        <v>0</v>
      </c>
      <c r="Y135" s="24"/>
      <c r="Z135" s="24"/>
      <c r="AA135" s="24"/>
      <c r="AB135" s="24"/>
      <c r="AC135" s="24"/>
      <c r="AD135" s="24"/>
      <c r="AE135" s="24"/>
      <c r="AF135" s="24"/>
      <c r="AG135" s="24"/>
      <c r="AH135" s="24"/>
      <c r="AI135" s="24"/>
      <c r="AJ135" s="24"/>
      <c r="AK135" s="24"/>
      <c r="AL135" s="25"/>
      <c r="AM135" s="56"/>
      <c r="AN135" s="164">
        <f t="shared" si="75"/>
        <v>0</v>
      </c>
      <c r="AO135" s="94" t="s">
        <v>385</v>
      </c>
      <c r="AP135" s="95" t="s">
        <v>385</v>
      </c>
    </row>
    <row r="136" spans="2:42" x14ac:dyDescent="0.25">
      <c r="B136" s="821"/>
      <c r="C136" s="150" t="s">
        <v>160</v>
      </c>
      <c r="D136" s="150"/>
      <c r="E136" s="824"/>
      <c r="F136" s="138" t="s">
        <v>64</v>
      </c>
      <c r="G136" s="491">
        <f t="shared" si="89"/>
        <v>0</v>
      </c>
      <c r="H136" s="334">
        <v>0</v>
      </c>
      <c r="I136" s="334" t="s">
        <v>946</v>
      </c>
      <c r="J136" s="334" t="s">
        <v>946</v>
      </c>
      <c r="K136" s="334" t="s">
        <v>946</v>
      </c>
      <c r="L136" s="334" t="s">
        <v>946</v>
      </c>
      <c r="M136" s="334" t="s">
        <v>946</v>
      </c>
      <c r="N136" s="334" t="s">
        <v>946</v>
      </c>
      <c r="O136" s="334" t="s">
        <v>946</v>
      </c>
      <c r="P136" s="334" t="s">
        <v>946</v>
      </c>
      <c r="Q136" s="334" t="s">
        <v>946</v>
      </c>
      <c r="R136" s="334" t="s">
        <v>946</v>
      </c>
      <c r="S136" s="334" t="s">
        <v>946</v>
      </c>
      <c r="T136" s="334" t="s">
        <v>946</v>
      </c>
      <c r="U136" s="334" t="s">
        <v>946</v>
      </c>
      <c r="V136" s="394" t="s">
        <v>946</v>
      </c>
      <c r="W136" s="430">
        <f t="shared" si="90"/>
        <v>0</v>
      </c>
      <c r="X136" s="24">
        <v>0</v>
      </c>
      <c r="Y136" s="24"/>
      <c r="Z136" s="24"/>
      <c r="AA136" s="24"/>
      <c r="AB136" s="24"/>
      <c r="AC136" s="24"/>
      <c r="AD136" s="24"/>
      <c r="AE136" s="24"/>
      <c r="AF136" s="24"/>
      <c r="AG136" s="24"/>
      <c r="AH136" s="24"/>
      <c r="AI136" s="24"/>
      <c r="AJ136" s="24"/>
      <c r="AK136" s="24"/>
      <c r="AL136" s="25"/>
      <c r="AM136" s="56"/>
      <c r="AN136" s="164">
        <f t="shared" si="75"/>
        <v>0</v>
      </c>
      <c r="AO136" s="94" t="s">
        <v>385</v>
      </c>
      <c r="AP136" s="95" t="s">
        <v>385</v>
      </c>
    </row>
    <row r="137" spans="2:42" x14ac:dyDescent="0.25">
      <c r="B137" s="822"/>
      <c r="C137" s="150" t="s">
        <v>23</v>
      </c>
      <c r="D137" s="150"/>
      <c r="E137" s="825"/>
      <c r="F137" s="138"/>
      <c r="G137" s="491">
        <f t="shared" si="89"/>
        <v>0</v>
      </c>
      <c r="H137" s="334">
        <v>0</v>
      </c>
      <c r="I137" s="334" t="s">
        <v>946</v>
      </c>
      <c r="J137" s="334" t="s">
        <v>946</v>
      </c>
      <c r="K137" s="334" t="s">
        <v>946</v>
      </c>
      <c r="L137" s="334" t="s">
        <v>946</v>
      </c>
      <c r="M137" s="334" t="s">
        <v>946</v>
      </c>
      <c r="N137" s="334" t="s">
        <v>946</v>
      </c>
      <c r="O137" s="334" t="s">
        <v>946</v>
      </c>
      <c r="P137" s="334" t="s">
        <v>946</v>
      </c>
      <c r="Q137" s="334" t="s">
        <v>946</v>
      </c>
      <c r="R137" s="334" t="s">
        <v>946</v>
      </c>
      <c r="S137" s="334" t="s">
        <v>946</v>
      </c>
      <c r="T137" s="334" t="s">
        <v>946</v>
      </c>
      <c r="U137" s="334" t="s">
        <v>946</v>
      </c>
      <c r="V137" s="394" t="s">
        <v>946</v>
      </c>
      <c r="W137" s="430">
        <f t="shared" si="90"/>
        <v>0</v>
      </c>
      <c r="X137" s="24">
        <v>0</v>
      </c>
      <c r="Y137" s="24"/>
      <c r="Z137" s="24"/>
      <c r="AA137" s="24"/>
      <c r="AB137" s="24"/>
      <c r="AC137" s="24"/>
      <c r="AD137" s="24"/>
      <c r="AE137" s="24"/>
      <c r="AF137" s="24"/>
      <c r="AG137" s="24"/>
      <c r="AH137" s="24"/>
      <c r="AI137" s="24"/>
      <c r="AJ137" s="24"/>
      <c r="AK137" s="24"/>
      <c r="AL137" s="25"/>
      <c r="AM137" s="56"/>
      <c r="AN137" s="164">
        <f t="shared" si="75"/>
        <v>0</v>
      </c>
      <c r="AO137" s="94" t="s">
        <v>385</v>
      </c>
      <c r="AP137" s="95" t="s">
        <v>385</v>
      </c>
    </row>
    <row r="138" spans="2:42" ht="15.75" customHeight="1" x14ac:dyDescent="0.25">
      <c r="B138" s="818" t="s">
        <v>275</v>
      </c>
      <c r="C138" s="819"/>
      <c r="D138" s="136"/>
      <c r="E138" s="137" t="s">
        <v>236</v>
      </c>
      <c r="F138" s="138"/>
      <c r="G138" s="486">
        <f t="shared" si="89"/>
        <v>0</v>
      </c>
      <c r="H138" s="334">
        <v>0</v>
      </c>
      <c r="I138" s="334" t="s">
        <v>946</v>
      </c>
      <c r="J138" s="334" t="s">
        <v>946</v>
      </c>
      <c r="K138" s="334" t="s">
        <v>946</v>
      </c>
      <c r="L138" s="334" t="s">
        <v>946</v>
      </c>
      <c r="M138" s="334" t="s">
        <v>946</v>
      </c>
      <c r="N138" s="334" t="s">
        <v>946</v>
      </c>
      <c r="O138" s="334" t="s">
        <v>946</v>
      </c>
      <c r="P138" s="334" t="s">
        <v>946</v>
      </c>
      <c r="Q138" s="334" t="s">
        <v>946</v>
      </c>
      <c r="R138" s="334" t="s">
        <v>946</v>
      </c>
      <c r="S138" s="334" t="s">
        <v>946</v>
      </c>
      <c r="T138" s="334" t="s">
        <v>946</v>
      </c>
      <c r="U138" s="334" t="s">
        <v>946</v>
      </c>
      <c r="V138" s="394" t="s">
        <v>946</v>
      </c>
      <c r="W138" s="429">
        <f t="shared" si="90"/>
        <v>0</v>
      </c>
      <c r="X138" s="24">
        <v>0</v>
      </c>
      <c r="Y138" s="27"/>
      <c r="Z138" s="27"/>
      <c r="AA138" s="27"/>
      <c r="AB138" s="27"/>
      <c r="AC138" s="27"/>
      <c r="AD138" s="27"/>
      <c r="AE138" s="27"/>
      <c r="AF138" s="27"/>
      <c r="AG138" s="27"/>
      <c r="AH138" s="27"/>
      <c r="AI138" s="27"/>
      <c r="AJ138" s="27"/>
      <c r="AK138" s="27"/>
      <c r="AL138" s="28"/>
      <c r="AM138" s="57"/>
      <c r="AN138" s="166">
        <f t="shared" si="75"/>
        <v>0</v>
      </c>
      <c r="AO138" s="24">
        <v>0</v>
      </c>
      <c r="AP138" s="24">
        <v>0</v>
      </c>
    </row>
    <row r="139" spans="2:42" ht="26.25" x14ac:dyDescent="0.25">
      <c r="B139" s="842" t="s">
        <v>271</v>
      </c>
      <c r="C139" s="843"/>
      <c r="D139" s="172"/>
      <c r="E139" s="171" t="s">
        <v>382</v>
      </c>
      <c r="F139" s="138"/>
      <c r="G139" s="486">
        <f t="shared" si="89"/>
        <v>0</v>
      </c>
      <c r="H139" s="334">
        <v>0</v>
      </c>
      <c r="I139" s="334" t="s">
        <v>946</v>
      </c>
      <c r="J139" s="334" t="s">
        <v>946</v>
      </c>
      <c r="K139" s="334" t="s">
        <v>946</v>
      </c>
      <c r="L139" s="334" t="s">
        <v>946</v>
      </c>
      <c r="M139" s="334" t="s">
        <v>946</v>
      </c>
      <c r="N139" s="334" t="s">
        <v>946</v>
      </c>
      <c r="O139" s="334" t="s">
        <v>946</v>
      </c>
      <c r="P139" s="334" t="s">
        <v>946</v>
      </c>
      <c r="Q139" s="334" t="s">
        <v>946</v>
      </c>
      <c r="R139" s="334" t="s">
        <v>946</v>
      </c>
      <c r="S139" s="334" t="s">
        <v>946</v>
      </c>
      <c r="T139" s="334" t="s">
        <v>946</v>
      </c>
      <c r="U139" s="334" t="s">
        <v>946</v>
      </c>
      <c r="V139" s="394" t="s">
        <v>946</v>
      </c>
      <c r="W139" s="429">
        <f t="shared" si="90"/>
        <v>0</v>
      </c>
      <c r="X139" s="24">
        <v>0</v>
      </c>
      <c r="Y139" s="27"/>
      <c r="Z139" s="27"/>
      <c r="AA139" s="27"/>
      <c r="AB139" s="27"/>
      <c r="AC139" s="27"/>
      <c r="AD139" s="27"/>
      <c r="AE139" s="27"/>
      <c r="AF139" s="27"/>
      <c r="AG139" s="27"/>
      <c r="AH139" s="27"/>
      <c r="AI139" s="27"/>
      <c r="AJ139" s="27"/>
      <c r="AK139" s="27"/>
      <c r="AL139" s="28"/>
      <c r="AM139" s="57"/>
      <c r="AN139" s="166">
        <f t="shared" si="75"/>
        <v>0</v>
      </c>
      <c r="AO139" s="24">
        <v>0</v>
      </c>
      <c r="AP139" s="24">
        <v>0</v>
      </c>
    </row>
    <row r="140" spans="2:42" ht="15.75" customHeight="1" x14ac:dyDescent="0.25">
      <c r="B140" s="842" t="s">
        <v>276</v>
      </c>
      <c r="C140" s="843"/>
      <c r="D140" s="172"/>
      <c r="E140" s="137" t="s">
        <v>237</v>
      </c>
      <c r="F140" s="138"/>
      <c r="G140" s="486">
        <f t="shared" si="89"/>
        <v>0</v>
      </c>
      <c r="H140" s="334">
        <v>0</v>
      </c>
      <c r="I140" s="334" t="s">
        <v>946</v>
      </c>
      <c r="J140" s="334" t="s">
        <v>946</v>
      </c>
      <c r="K140" s="334" t="s">
        <v>946</v>
      </c>
      <c r="L140" s="334" t="s">
        <v>946</v>
      </c>
      <c r="M140" s="334" t="s">
        <v>946</v>
      </c>
      <c r="N140" s="334" t="s">
        <v>946</v>
      </c>
      <c r="O140" s="334" t="s">
        <v>946</v>
      </c>
      <c r="P140" s="334" t="s">
        <v>946</v>
      </c>
      <c r="Q140" s="334" t="s">
        <v>946</v>
      </c>
      <c r="R140" s="334" t="s">
        <v>946</v>
      </c>
      <c r="S140" s="334" t="s">
        <v>946</v>
      </c>
      <c r="T140" s="334" t="s">
        <v>946</v>
      </c>
      <c r="U140" s="334" t="s">
        <v>946</v>
      </c>
      <c r="V140" s="394" t="s">
        <v>946</v>
      </c>
      <c r="W140" s="429">
        <f t="shared" si="90"/>
        <v>0</v>
      </c>
      <c r="X140" s="24">
        <v>0</v>
      </c>
      <c r="Y140" s="27"/>
      <c r="Z140" s="27"/>
      <c r="AA140" s="27"/>
      <c r="AB140" s="27"/>
      <c r="AC140" s="27"/>
      <c r="AD140" s="27"/>
      <c r="AE140" s="27"/>
      <c r="AF140" s="27"/>
      <c r="AG140" s="27"/>
      <c r="AH140" s="27"/>
      <c r="AI140" s="27"/>
      <c r="AJ140" s="27"/>
      <c r="AK140" s="27"/>
      <c r="AL140" s="28"/>
      <c r="AM140" s="57"/>
      <c r="AN140" s="166">
        <f t="shared" si="75"/>
        <v>0</v>
      </c>
      <c r="AO140" s="24">
        <v>0</v>
      </c>
      <c r="AP140" s="24">
        <v>0</v>
      </c>
    </row>
    <row r="141" spans="2:42" ht="15.75" customHeight="1" x14ac:dyDescent="0.25">
      <c r="B141" s="818" t="s">
        <v>277</v>
      </c>
      <c r="C141" s="819"/>
      <c r="D141" s="136"/>
      <c r="E141" s="137" t="s">
        <v>238</v>
      </c>
      <c r="F141" s="138"/>
      <c r="G141" s="486">
        <f>SUM(G142:G146)</f>
        <v>0</v>
      </c>
      <c r="H141" s="487">
        <f t="shared" ref="H141:V141" si="91">SUM(H142:H146)</f>
        <v>0</v>
      </c>
      <c r="I141" s="487">
        <f t="shared" si="91"/>
        <v>0</v>
      </c>
      <c r="J141" s="487">
        <f t="shared" si="91"/>
        <v>0</v>
      </c>
      <c r="K141" s="487">
        <f t="shared" si="91"/>
        <v>0</v>
      </c>
      <c r="L141" s="487">
        <f t="shared" si="91"/>
        <v>0</v>
      </c>
      <c r="M141" s="487">
        <f t="shared" si="91"/>
        <v>0</v>
      </c>
      <c r="N141" s="487">
        <f t="shared" si="91"/>
        <v>0</v>
      </c>
      <c r="O141" s="487">
        <f t="shared" si="91"/>
        <v>0</v>
      </c>
      <c r="P141" s="487">
        <f t="shared" si="91"/>
        <v>0</v>
      </c>
      <c r="Q141" s="487">
        <f t="shared" si="91"/>
        <v>0</v>
      </c>
      <c r="R141" s="487">
        <f t="shared" si="91"/>
        <v>0</v>
      </c>
      <c r="S141" s="487">
        <f t="shared" si="91"/>
        <v>0</v>
      </c>
      <c r="T141" s="487">
        <f t="shared" si="91"/>
        <v>0</v>
      </c>
      <c r="U141" s="487">
        <f t="shared" si="91"/>
        <v>0</v>
      </c>
      <c r="V141" s="485">
        <f t="shared" si="91"/>
        <v>0</v>
      </c>
      <c r="W141" s="429">
        <f>SUM(W142:W146)</f>
        <v>0</v>
      </c>
      <c r="X141" s="462">
        <f t="shared" ref="X141:AL141" si="92">SUM(X142:X146)</f>
        <v>0</v>
      </c>
      <c r="Y141" s="462">
        <f t="shared" si="92"/>
        <v>0</v>
      </c>
      <c r="Z141" s="462">
        <f t="shared" si="92"/>
        <v>0</v>
      </c>
      <c r="AA141" s="462">
        <f t="shared" si="92"/>
        <v>0</v>
      </c>
      <c r="AB141" s="462">
        <f t="shared" ref="AB141:AI141" si="93">SUM(AB142:AB146)</f>
        <v>0</v>
      </c>
      <c r="AC141" s="462">
        <f t="shared" si="93"/>
        <v>0</v>
      </c>
      <c r="AD141" s="462">
        <f t="shared" si="93"/>
        <v>0</v>
      </c>
      <c r="AE141" s="462">
        <f t="shared" si="93"/>
        <v>0</v>
      </c>
      <c r="AF141" s="462">
        <f t="shared" si="93"/>
        <v>0</v>
      </c>
      <c r="AG141" s="462">
        <f t="shared" si="93"/>
        <v>0</v>
      </c>
      <c r="AH141" s="462">
        <f t="shared" si="93"/>
        <v>0</v>
      </c>
      <c r="AI141" s="462">
        <f t="shared" si="93"/>
        <v>0</v>
      </c>
      <c r="AJ141" s="462">
        <f t="shared" si="92"/>
        <v>0</v>
      </c>
      <c r="AK141" s="462">
        <f t="shared" si="92"/>
        <v>0</v>
      </c>
      <c r="AL141" s="463">
        <f t="shared" si="92"/>
        <v>0</v>
      </c>
      <c r="AM141" s="55"/>
      <c r="AN141" s="166">
        <f t="shared" si="75"/>
        <v>0</v>
      </c>
      <c r="AO141" s="489">
        <f t="shared" ref="AO141:AP141" si="94">SUM(AO142:AO146)</f>
        <v>0</v>
      </c>
      <c r="AP141" s="490">
        <f t="shared" si="94"/>
        <v>0</v>
      </c>
    </row>
    <row r="142" spans="2:42" x14ac:dyDescent="0.25">
      <c r="B142" s="820" t="s">
        <v>5</v>
      </c>
      <c r="C142" s="150" t="s">
        <v>161</v>
      </c>
      <c r="D142" s="150"/>
      <c r="E142" s="823" t="s">
        <v>238</v>
      </c>
      <c r="F142" s="138" t="s">
        <v>56</v>
      </c>
      <c r="G142" s="491">
        <f t="shared" ref="G142:G146" si="95">SUM(H142:V142)</f>
        <v>0</v>
      </c>
      <c r="H142" s="334">
        <v>0</v>
      </c>
      <c r="I142" s="334" t="s">
        <v>946</v>
      </c>
      <c r="J142" s="334" t="s">
        <v>946</v>
      </c>
      <c r="K142" s="334" t="s">
        <v>946</v>
      </c>
      <c r="L142" s="334" t="s">
        <v>946</v>
      </c>
      <c r="M142" s="334" t="s">
        <v>946</v>
      </c>
      <c r="N142" s="334" t="s">
        <v>946</v>
      </c>
      <c r="O142" s="334" t="s">
        <v>946</v>
      </c>
      <c r="P142" s="334" t="s">
        <v>946</v>
      </c>
      <c r="Q142" s="334" t="s">
        <v>946</v>
      </c>
      <c r="R142" s="334" t="s">
        <v>946</v>
      </c>
      <c r="S142" s="334" t="s">
        <v>946</v>
      </c>
      <c r="T142" s="334" t="s">
        <v>946</v>
      </c>
      <c r="U142" s="334" t="s">
        <v>946</v>
      </c>
      <c r="V142" s="394" t="s">
        <v>946</v>
      </c>
      <c r="W142" s="430">
        <f t="shared" ref="W142:W146" si="96">SUM(X142:AL142)</f>
        <v>0</v>
      </c>
      <c r="X142" s="24">
        <v>0</v>
      </c>
      <c r="Y142" s="24"/>
      <c r="Z142" s="24"/>
      <c r="AA142" s="24"/>
      <c r="AB142" s="24"/>
      <c r="AC142" s="24"/>
      <c r="AD142" s="24"/>
      <c r="AE142" s="24"/>
      <c r="AF142" s="24"/>
      <c r="AG142" s="24"/>
      <c r="AH142" s="24"/>
      <c r="AI142" s="24"/>
      <c r="AJ142" s="24"/>
      <c r="AK142" s="24"/>
      <c r="AL142" s="25"/>
      <c r="AM142" s="56"/>
      <c r="AN142" s="164">
        <f t="shared" si="75"/>
        <v>0</v>
      </c>
      <c r="AO142" s="24">
        <v>0</v>
      </c>
      <c r="AP142" s="24">
        <v>0</v>
      </c>
    </row>
    <row r="143" spans="2:42" x14ac:dyDescent="0.25">
      <c r="B143" s="821"/>
      <c r="C143" s="150" t="s">
        <v>162</v>
      </c>
      <c r="D143" s="150"/>
      <c r="E143" s="824"/>
      <c r="F143" s="138" t="s">
        <v>62</v>
      </c>
      <c r="G143" s="491">
        <f t="shared" si="95"/>
        <v>0</v>
      </c>
      <c r="H143" s="334">
        <v>0</v>
      </c>
      <c r="I143" s="334" t="s">
        <v>946</v>
      </c>
      <c r="J143" s="334" t="s">
        <v>946</v>
      </c>
      <c r="K143" s="334" t="s">
        <v>946</v>
      </c>
      <c r="L143" s="334" t="s">
        <v>946</v>
      </c>
      <c r="M143" s="334" t="s">
        <v>946</v>
      </c>
      <c r="N143" s="334" t="s">
        <v>946</v>
      </c>
      <c r="O143" s="334" t="s">
        <v>946</v>
      </c>
      <c r="P143" s="334" t="s">
        <v>946</v>
      </c>
      <c r="Q143" s="334" t="s">
        <v>946</v>
      </c>
      <c r="R143" s="334" t="s">
        <v>946</v>
      </c>
      <c r="S143" s="334" t="s">
        <v>946</v>
      </c>
      <c r="T143" s="334" t="s">
        <v>946</v>
      </c>
      <c r="U143" s="334" t="s">
        <v>946</v>
      </c>
      <c r="V143" s="394" t="s">
        <v>946</v>
      </c>
      <c r="W143" s="430">
        <f t="shared" si="96"/>
        <v>0</v>
      </c>
      <c r="X143" s="24">
        <v>0</v>
      </c>
      <c r="Y143" s="24"/>
      <c r="Z143" s="24"/>
      <c r="AA143" s="24"/>
      <c r="AB143" s="24"/>
      <c r="AC143" s="24"/>
      <c r="AD143" s="24"/>
      <c r="AE143" s="24"/>
      <c r="AF143" s="24"/>
      <c r="AG143" s="24"/>
      <c r="AH143" s="24"/>
      <c r="AI143" s="24"/>
      <c r="AJ143" s="24"/>
      <c r="AK143" s="24"/>
      <c r="AL143" s="25"/>
      <c r="AM143" s="56"/>
      <c r="AN143" s="164">
        <f t="shared" si="75"/>
        <v>0</v>
      </c>
      <c r="AO143" s="24">
        <v>0</v>
      </c>
      <c r="AP143" s="24">
        <v>0</v>
      </c>
    </row>
    <row r="144" spans="2:42" x14ac:dyDescent="0.25">
      <c r="B144" s="821"/>
      <c r="C144" s="150" t="s">
        <v>163</v>
      </c>
      <c r="D144" s="150"/>
      <c r="E144" s="824"/>
      <c r="F144" s="138" t="s">
        <v>64</v>
      </c>
      <c r="G144" s="491">
        <f t="shared" si="95"/>
        <v>0</v>
      </c>
      <c r="H144" s="334">
        <v>0</v>
      </c>
      <c r="I144" s="334" t="s">
        <v>946</v>
      </c>
      <c r="J144" s="334" t="s">
        <v>946</v>
      </c>
      <c r="K144" s="334" t="s">
        <v>946</v>
      </c>
      <c r="L144" s="334" t="s">
        <v>946</v>
      </c>
      <c r="M144" s="334" t="s">
        <v>946</v>
      </c>
      <c r="N144" s="334" t="s">
        <v>946</v>
      </c>
      <c r="O144" s="334" t="s">
        <v>946</v>
      </c>
      <c r="P144" s="334" t="s">
        <v>946</v>
      </c>
      <c r="Q144" s="334" t="s">
        <v>946</v>
      </c>
      <c r="R144" s="334" t="s">
        <v>946</v>
      </c>
      <c r="S144" s="334" t="s">
        <v>946</v>
      </c>
      <c r="T144" s="334" t="s">
        <v>946</v>
      </c>
      <c r="U144" s="334" t="s">
        <v>946</v>
      </c>
      <c r="V144" s="394" t="s">
        <v>946</v>
      </c>
      <c r="W144" s="430">
        <f t="shared" si="96"/>
        <v>0</v>
      </c>
      <c r="X144" s="24">
        <v>0</v>
      </c>
      <c r="Y144" s="24"/>
      <c r="Z144" s="24"/>
      <c r="AA144" s="24"/>
      <c r="AB144" s="24"/>
      <c r="AC144" s="24"/>
      <c r="AD144" s="24"/>
      <c r="AE144" s="24"/>
      <c r="AF144" s="24"/>
      <c r="AG144" s="24"/>
      <c r="AH144" s="24"/>
      <c r="AI144" s="24"/>
      <c r="AJ144" s="24"/>
      <c r="AK144" s="24"/>
      <c r="AL144" s="25"/>
      <c r="AM144" s="56"/>
      <c r="AN144" s="164">
        <f t="shared" si="75"/>
        <v>0</v>
      </c>
      <c r="AO144" s="24">
        <v>0</v>
      </c>
      <c r="AP144" s="24">
        <v>0</v>
      </c>
    </row>
    <row r="145" spans="2:42" ht="25.5" x14ac:dyDescent="0.25">
      <c r="B145" s="821"/>
      <c r="C145" s="150" t="s">
        <v>164</v>
      </c>
      <c r="D145" s="150"/>
      <c r="E145" s="824"/>
      <c r="F145" s="138" t="s">
        <v>66</v>
      </c>
      <c r="G145" s="237" t="s">
        <v>385</v>
      </c>
      <c r="H145" s="340" t="s">
        <v>385</v>
      </c>
      <c r="I145" s="340" t="s">
        <v>385</v>
      </c>
      <c r="J145" s="340" t="s">
        <v>385</v>
      </c>
      <c r="K145" s="340" t="s">
        <v>385</v>
      </c>
      <c r="L145" s="340" t="s">
        <v>385</v>
      </c>
      <c r="M145" s="340" t="s">
        <v>385</v>
      </c>
      <c r="N145" s="340" t="s">
        <v>385</v>
      </c>
      <c r="O145" s="340" t="s">
        <v>385</v>
      </c>
      <c r="P145" s="340" t="s">
        <v>385</v>
      </c>
      <c r="Q145" s="340" t="s">
        <v>385</v>
      </c>
      <c r="R145" s="340" t="s">
        <v>385</v>
      </c>
      <c r="S145" s="340" t="s">
        <v>385</v>
      </c>
      <c r="T145" s="340" t="s">
        <v>385</v>
      </c>
      <c r="U145" s="340" t="s">
        <v>385</v>
      </c>
      <c r="V145" s="411" t="s">
        <v>385</v>
      </c>
      <c r="W145" s="160" t="s">
        <v>385</v>
      </c>
      <c r="X145" s="109" t="s">
        <v>385</v>
      </c>
      <c r="Y145" s="109" t="s">
        <v>385</v>
      </c>
      <c r="Z145" s="109" t="s">
        <v>385</v>
      </c>
      <c r="AA145" s="109" t="s">
        <v>385</v>
      </c>
      <c r="AB145" s="109" t="s">
        <v>385</v>
      </c>
      <c r="AC145" s="109" t="s">
        <v>385</v>
      </c>
      <c r="AD145" s="109" t="s">
        <v>385</v>
      </c>
      <c r="AE145" s="109" t="s">
        <v>385</v>
      </c>
      <c r="AF145" s="109" t="s">
        <v>385</v>
      </c>
      <c r="AG145" s="109" t="s">
        <v>385</v>
      </c>
      <c r="AH145" s="109" t="s">
        <v>385</v>
      </c>
      <c r="AI145" s="109" t="s">
        <v>385</v>
      </c>
      <c r="AJ145" s="109" t="s">
        <v>385</v>
      </c>
      <c r="AK145" s="109" t="s">
        <v>385</v>
      </c>
      <c r="AL145" s="109" t="s">
        <v>385</v>
      </c>
      <c r="AM145" s="56"/>
      <c r="AN145" s="176" t="s">
        <v>385</v>
      </c>
      <c r="AO145" s="110" t="s">
        <v>385</v>
      </c>
      <c r="AP145" s="111" t="s">
        <v>385</v>
      </c>
    </row>
    <row r="146" spans="2:42" x14ac:dyDescent="0.25">
      <c r="B146" s="822"/>
      <c r="C146" s="150" t="s">
        <v>23</v>
      </c>
      <c r="D146" s="150"/>
      <c r="E146" s="825"/>
      <c r="F146" s="138"/>
      <c r="G146" s="491">
        <f t="shared" si="95"/>
        <v>0</v>
      </c>
      <c r="H146" s="334">
        <v>0</v>
      </c>
      <c r="I146" s="334" t="s">
        <v>946</v>
      </c>
      <c r="J146" s="334" t="s">
        <v>946</v>
      </c>
      <c r="K146" s="334" t="s">
        <v>946</v>
      </c>
      <c r="L146" s="334" t="s">
        <v>946</v>
      </c>
      <c r="M146" s="334" t="s">
        <v>946</v>
      </c>
      <c r="N146" s="334" t="s">
        <v>946</v>
      </c>
      <c r="O146" s="334" t="s">
        <v>946</v>
      </c>
      <c r="P146" s="334" t="s">
        <v>946</v>
      </c>
      <c r="Q146" s="334" t="s">
        <v>946</v>
      </c>
      <c r="R146" s="334" t="s">
        <v>946</v>
      </c>
      <c r="S146" s="334" t="s">
        <v>946</v>
      </c>
      <c r="T146" s="334" t="s">
        <v>946</v>
      </c>
      <c r="U146" s="334" t="s">
        <v>946</v>
      </c>
      <c r="V146" s="394" t="s">
        <v>946</v>
      </c>
      <c r="W146" s="430">
        <f t="shared" si="96"/>
        <v>0</v>
      </c>
      <c r="X146" s="24">
        <v>0</v>
      </c>
      <c r="Y146" s="24"/>
      <c r="Z146" s="24"/>
      <c r="AA146" s="24"/>
      <c r="AB146" s="24"/>
      <c r="AC146" s="24"/>
      <c r="AD146" s="24"/>
      <c r="AE146" s="24"/>
      <c r="AF146" s="24"/>
      <c r="AG146" s="24"/>
      <c r="AH146" s="24"/>
      <c r="AI146" s="24"/>
      <c r="AJ146" s="24"/>
      <c r="AK146" s="24"/>
      <c r="AL146" s="25"/>
      <c r="AM146" s="56"/>
      <c r="AN146" s="164">
        <f t="shared" ref="AN146:AN155" si="97">W146-G146</f>
        <v>0</v>
      </c>
      <c r="AO146" s="71">
        <v>0</v>
      </c>
      <c r="AP146" s="72">
        <v>0</v>
      </c>
    </row>
    <row r="147" spans="2:42" ht="15.75" customHeight="1" x14ac:dyDescent="0.25">
      <c r="B147" s="844" t="s">
        <v>8</v>
      </c>
      <c r="C147" s="845"/>
      <c r="D147" s="259"/>
      <c r="E147" s="4"/>
      <c r="F147" s="3"/>
      <c r="G147" s="395">
        <f>SUM(G148:G150)</f>
        <v>0</v>
      </c>
      <c r="H147" s="396">
        <f t="shared" ref="H147:V147" si="98">SUM(H148:H150)</f>
        <v>0</v>
      </c>
      <c r="I147" s="396">
        <f t="shared" si="98"/>
        <v>0</v>
      </c>
      <c r="J147" s="396">
        <f t="shared" si="98"/>
        <v>0</v>
      </c>
      <c r="K147" s="396">
        <f t="shared" si="98"/>
        <v>0</v>
      </c>
      <c r="L147" s="396">
        <f t="shared" si="98"/>
        <v>0</v>
      </c>
      <c r="M147" s="396">
        <f t="shared" si="98"/>
        <v>0</v>
      </c>
      <c r="N147" s="396">
        <f t="shared" si="98"/>
        <v>0</v>
      </c>
      <c r="O147" s="396">
        <f t="shared" si="98"/>
        <v>0</v>
      </c>
      <c r="P147" s="396">
        <f t="shared" si="98"/>
        <v>0</v>
      </c>
      <c r="Q147" s="396">
        <f t="shared" si="98"/>
        <v>0</v>
      </c>
      <c r="R147" s="396">
        <f t="shared" si="98"/>
        <v>0</v>
      </c>
      <c r="S147" s="396">
        <f t="shared" si="98"/>
        <v>0</v>
      </c>
      <c r="T147" s="396">
        <f t="shared" si="98"/>
        <v>0</v>
      </c>
      <c r="U147" s="396">
        <f t="shared" si="98"/>
        <v>0</v>
      </c>
      <c r="V147" s="82">
        <f t="shared" si="98"/>
        <v>0</v>
      </c>
      <c r="W147" s="19">
        <f>SUM(W148:W150)</f>
        <v>0</v>
      </c>
      <c r="X147" s="20">
        <f t="shared" ref="X147:AL147" si="99">SUM(X148:X150)</f>
        <v>0</v>
      </c>
      <c r="Y147" s="20">
        <f t="shared" si="99"/>
        <v>0</v>
      </c>
      <c r="Z147" s="20">
        <f t="shared" si="99"/>
        <v>0</v>
      </c>
      <c r="AA147" s="20">
        <f t="shared" si="99"/>
        <v>0</v>
      </c>
      <c r="AB147" s="20">
        <f t="shared" ref="AB147:AI147" si="100">SUM(AB148:AB150)</f>
        <v>0</v>
      </c>
      <c r="AC147" s="20">
        <f t="shared" si="100"/>
        <v>0</v>
      </c>
      <c r="AD147" s="20">
        <f t="shared" si="100"/>
        <v>0</v>
      </c>
      <c r="AE147" s="20">
        <f t="shared" si="100"/>
        <v>0</v>
      </c>
      <c r="AF147" s="20">
        <f t="shared" si="100"/>
        <v>0</v>
      </c>
      <c r="AG147" s="20">
        <f t="shared" si="100"/>
        <v>0</v>
      </c>
      <c r="AH147" s="20">
        <f t="shared" si="100"/>
        <v>0</v>
      </c>
      <c r="AI147" s="20">
        <f t="shared" si="100"/>
        <v>0</v>
      </c>
      <c r="AJ147" s="20">
        <f t="shared" si="99"/>
        <v>0</v>
      </c>
      <c r="AK147" s="20">
        <f t="shared" si="99"/>
        <v>0</v>
      </c>
      <c r="AL147" s="21">
        <f t="shared" si="99"/>
        <v>0</v>
      </c>
      <c r="AM147" s="55"/>
      <c r="AN147" s="23">
        <f t="shared" si="97"/>
        <v>0</v>
      </c>
      <c r="AO147" s="69">
        <f t="shared" ref="AO147:AP147" si="101">SUM(AO148:AO150)</f>
        <v>0</v>
      </c>
      <c r="AP147" s="70">
        <f t="shared" si="101"/>
        <v>0</v>
      </c>
    </row>
    <row r="148" spans="2:42" ht="15.75" customHeight="1" x14ac:dyDescent="0.25">
      <c r="B148" s="796" t="s">
        <v>278</v>
      </c>
      <c r="C148" s="797"/>
      <c r="D148" s="162"/>
      <c r="E148" s="137" t="s">
        <v>239</v>
      </c>
      <c r="F148" s="177"/>
      <c r="G148" s="486">
        <f t="shared" ref="G148:G150" si="102">SUM(H148:V148)</f>
        <v>0</v>
      </c>
      <c r="H148" s="334">
        <v>0</v>
      </c>
      <c r="I148" s="334" t="s">
        <v>946</v>
      </c>
      <c r="J148" s="334" t="s">
        <v>946</v>
      </c>
      <c r="K148" s="334" t="s">
        <v>946</v>
      </c>
      <c r="L148" s="334" t="s">
        <v>946</v>
      </c>
      <c r="M148" s="334" t="s">
        <v>946</v>
      </c>
      <c r="N148" s="334" t="s">
        <v>946</v>
      </c>
      <c r="O148" s="334" t="s">
        <v>946</v>
      </c>
      <c r="P148" s="334" t="s">
        <v>946</v>
      </c>
      <c r="Q148" s="334" t="s">
        <v>946</v>
      </c>
      <c r="R148" s="334" t="s">
        <v>946</v>
      </c>
      <c r="S148" s="334" t="s">
        <v>946</v>
      </c>
      <c r="T148" s="334" t="s">
        <v>946</v>
      </c>
      <c r="U148" s="334" t="s">
        <v>946</v>
      </c>
      <c r="V148" s="394" t="s">
        <v>946</v>
      </c>
      <c r="W148" s="429">
        <f t="shared" ref="W148:W150" si="103">SUM(X148:AL148)</f>
        <v>0</v>
      </c>
      <c r="X148" s="24">
        <v>0</v>
      </c>
      <c r="Y148" s="27"/>
      <c r="Z148" s="27"/>
      <c r="AA148" s="27"/>
      <c r="AB148" s="27"/>
      <c r="AC148" s="27"/>
      <c r="AD148" s="27"/>
      <c r="AE148" s="27"/>
      <c r="AF148" s="27"/>
      <c r="AG148" s="27"/>
      <c r="AH148" s="27"/>
      <c r="AI148" s="27"/>
      <c r="AJ148" s="27"/>
      <c r="AK148" s="27"/>
      <c r="AL148" s="28"/>
      <c r="AM148" s="57"/>
      <c r="AN148" s="166">
        <f t="shared" si="97"/>
        <v>0</v>
      </c>
      <c r="AO148" s="24">
        <v>0</v>
      </c>
      <c r="AP148" s="24">
        <v>0</v>
      </c>
    </row>
    <row r="149" spans="2:42" x14ac:dyDescent="0.25">
      <c r="B149" s="796" t="s">
        <v>279</v>
      </c>
      <c r="C149" s="797"/>
      <c r="D149" s="162"/>
      <c r="E149" s="137" t="s">
        <v>240</v>
      </c>
      <c r="F149" s="138"/>
      <c r="G149" s="486">
        <f t="shared" si="102"/>
        <v>0</v>
      </c>
      <c r="H149" s="334">
        <v>0</v>
      </c>
      <c r="I149" s="334" t="s">
        <v>946</v>
      </c>
      <c r="J149" s="334" t="s">
        <v>946</v>
      </c>
      <c r="K149" s="334" t="s">
        <v>946</v>
      </c>
      <c r="L149" s="334" t="s">
        <v>946</v>
      </c>
      <c r="M149" s="334" t="s">
        <v>946</v>
      </c>
      <c r="N149" s="334" t="s">
        <v>946</v>
      </c>
      <c r="O149" s="334" t="s">
        <v>946</v>
      </c>
      <c r="P149" s="334" t="s">
        <v>946</v>
      </c>
      <c r="Q149" s="334" t="s">
        <v>946</v>
      </c>
      <c r="R149" s="334" t="s">
        <v>946</v>
      </c>
      <c r="S149" s="334" t="s">
        <v>946</v>
      </c>
      <c r="T149" s="334" t="s">
        <v>946</v>
      </c>
      <c r="U149" s="334" t="s">
        <v>946</v>
      </c>
      <c r="V149" s="394" t="s">
        <v>946</v>
      </c>
      <c r="W149" s="429">
        <f t="shared" si="103"/>
        <v>0</v>
      </c>
      <c r="X149" s="24">
        <v>0</v>
      </c>
      <c r="Y149" s="27"/>
      <c r="Z149" s="27"/>
      <c r="AA149" s="27"/>
      <c r="AB149" s="27"/>
      <c r="AC149" s="27"/>
      <c r="AD149" s="27"/>
      <c r="AE149" s="27"/>
      <c r="AF149" s="27"/>
      <c r="AG149" s="27"/>
      <c r="AH149" s="27"/>
      <c r="AI149" s="27"/>
      <c r="AJ149" s="27"/>
      <c r="AK149" s="27"/>
      <c r="AL149" s="28"/>
      <c r="AM149" s="57"/>
      <c r="AN149" s="166">
        <f t="shared" si="97"/>
        <v>0</v>
      </c>
      <c r="AO149" s="24">
        <v>0</v>
      </c>
      <c r="AP149" s="24">
        <v>0</v>
      </c>
    </row>
    <row r="150" spans="2:42" ht="26.25" customHeight="1" x14ac:dyDescent="0.25">
      <c r="B150" s="842" t="s">
        <v>280</v>
      </c>
      <c r="C150" s="843"/>
      <c r="D150" s="172"/>
      <c r="E150" s="171" t="s">
        <v>241</v>
      </c>
      <c r="F150" s="138"/>
      <c r="G150" s="486">
        <f t="shared" si="102"/>
        <v>0</v>
      </c>
      <c r="H150" s="334">
        <v>0</v>
      </c>
      <c r="I150" s="334" t="s">
        <v>946</v>
      </c>
      <c r="J150" s="334" t="s">
        <v>946</v>
      </c>
      <c r="K150" s="334" t="s">
        <v>946</v>
      </c>
      <c r="L150" s="334" t="s">
        <v>946</v>
      </c>
      <c r="M150" s="334" t="s">
        <v>946</v>
      </c>
      <c r="N150" s="334" t="s">
        <v>946</v>
      </c>
      <c r="O150" s="334" t="s">
        <v>946</v>
      </c>
      <c r="P150" s="334" t="s">
        <v>946</v>
      </c>
      <c r="Q150" s="334" t="s">
        <v>946</v>
      </c>
      <c r="R150" s="334" t="s">
        <v>946</v>
      </c>
      <c r="S150" s="334" t="s">
        <v>946</v>
      </c>
      <c r="T150" s="334" t="s">
        <v>946</v>
      </c>
      <c r="U150" s="334" t="s">
        <v>946</v>
      </c>
      <c r="V150" s="394" t="s">
        <v>946</v>
      </c>
      <c r="W150" s="429">
        <f t="shared" si="103"/>
        <v>0</v>
      </c>
      <c r="X150" s="24">
        <v>0</v>
      </c>
      <c r="Y150" s="27"/>
      <c r="Z150" s="27"/>
      <c r="AA150" s="27"/>
      <c r="AB150" s="27"/>
      <c r="AC150" s="27"/>
      <c r="AD150" s="27"/>
      <c r="AE150" s="27"/>
      <c r="AF150" s="27"/>
      <c r="AG150" s="27"/>
      <c r="AH150" s="27"/>
      <c r="AI150" s="27"/>
      <c r="AJ150" s="27"/>
      <c r="AK150" s="27"/>
      <c r="AL150" s="28"/>
      <c r="AM150" s="57"/>
      <c r="AN150" s="166">
        <f t="shared" si="97"/>
        <v>0</v>
      </c>
      <c r="AO150" s="24">
        <v>0</v>
      </c>
      <c r="AP150" s="24">
        <v>0</v>
      </c>
    </row>
    <row r="151" spans="2:42" ht="15.75" customHeight="1" x14ac:dyDescent="0.25">
      <c r="B151" s="851" t="s">
        <v>9</v>
      </c>
      <c r="C151" s="852"/>
      <c r="D151" s="267"/>
      <c r="E151" s="4"/>
      <c r="F151" s="1"/>
      <c r="G151" s="395">
        <f>SUM(G152)</f>
        <v>0</v>
      </c>
      <c r="H151" s="396">
        <f t="shared" ref="H151:V151" si="104">SUM(H152)</f>
        <v>0</v>
      </c>
      <c r="I151" s="396">
        <f t="shared" si="104"/>
        <v>0</v>
      </c>
      <c r="J151" s="396">
        <f t="shared" si="104"/>
        <v>0</v>
      </c>
      <c r="K151" s="396">
        <f t="shared" si="104"/>
        <v>0</v>
      </c>
      <c r="L151" s="396">
        <f t="shared" si="104"/>
        <v>0</v>
      </c>
      <c r="M151" s="396">
        <f t="shared" si="104"/>
        <v>0</v>
      </c>
      <c r="N151" s="396">
        <f t="shared" si="104"/>
        <v>0</v>
      </c>
      <c r="O151" s="396">
        <f t="shared" si="104"/>
        <v>0</v>
      </c>
      <c r="P151" s="396">
        <f t="shared" si="104"/>
        <v>0</v>
      </c>
      <c r="Q151" s="396">
        <f t="shared" si="104"/>
        <v>0</v>
      </c>
      <c r="R151" s="396">
        <f t="shared" si="104"/>
        <v>0</v>
      </c>
      <c r="S151" s="396">
        <f t="shared" si="104"/>
        <v>0</v>
      </c>
      <c r="T151" s="396">
        <f t="shared" si="104"/>
        <v>0</v>
      </c>
      <c r="U151" s="396">
        <f t="shared" si="104"/>
        <v>0</v>
      </c>
      <c r="V151" s="82">
        <f t="shared" si="104"/>
        <v>0</v>
      </c>
      <c r="W151" s="19">
        <f>SUM(W152)</f>
        <v>0</v>
      </c>
      <c r="X151" s="20">
        <f t="shared" ref="X151:AL151" si="105">SUM(X152)</f>
        <v>0</v>
      </c>
      <c r="Y151" s="20">
        <f t="shared" si="105"/>
        <v>0</v>
      </c>
      <c r="Z151" s="20">
        <f t="shared" si="105"/>
        <v>0</v>
      </c>
      <c r="AA151" s="20">
        <f t="shared" si="105"/>
        <v>0</v>
      </c>
      <c r="AB151" s="20">
        <f t="shared" si="105"/>
        <v>0</v>
      </c>
      <c r="AC151" s="20">
        <f t="shared" si="105"/>
        <v>0</v>
      </c>
      <c r="AD151" s="20">
        <f t="shared" si="105"/>
        <v>0</v>
      </c>
      <c r="AE151" s="20">
        <f t="shared" si="105"/>
        <v>0</v>
      </c>
      <c r="AF151" s="20">
        <f t="shared" si="105"/>
        <v>0</v>
      </c>
      <c r="AG151" s="20">
        <f t="shared" si="105"/>
        <v>0</v>
      </c>
      <c r="AH151" s="20">
        <f t="shared" si="105"/>
        <v>0</v>
      </c>
      <c r="AI151" s="20">
        <f t="shared" si="105"/>
        <v>0</v>
      </c>
      <c r="AJ151" s="20">
        <f t="shared" si="105"/>
        <v>0</v>
      </c>
      <c r="AK151" s="20">
        <f t="shared" si="105"/>
        <v>0</v>
      </c>
      <c r="AL151" s="21">
        <f t="shared" si="105"/>
        <v>0</v>
      </c>
      <c r="AM151" s="55"/>
      <c r="AN151" s="23">
        <f t="shared" si="97"/>
        <v>0</v>
      </c>
      <c r="AO151" s="69">
        <f t="shared" ref="AO151:AP151" si="106">SUM(AO152)</f>
        <v>0</v>
      </c>
      <c r="AP151" s="70">
        <f t="shared" si="106"/>
        <v>0</v>
      </c>
    </row>
    <row r="152" spans="2:42" ht="15.75" customHeight="1" x14ac:dyDescent="0.25">
      <c r="B152" s="842" t="s">
        <v>281</v>
      </c>
      <c r="C152" s="843"/>
      <c r="D152" s="172"/>
      <c r="E152" s="137" t="s">
        <v>242</v>
      </c>
      <c r="F152" s="138"/>
      <c r="G152" s="486">
        <f t="shared" ref="G152" si="107">SUM(H152:V152)</f>
        <v>0</v>
      </c>
      <c r="H152" s="334">
        <v>0</v>
      </c>
      <c r="I152" s="334" t="s">
        <v>946</v>
      </c>
      <c r="J152" s="334" t="s">
        <v>946</v>
      </c>
      <c r="K152" s="334" t="s">
        <v>946</v>
      </c>
      <c r="L152" s="334" t="s">
        <v>946</v>
      </c>
      <c r="M152" s="334" t="s">
        <v>946</v>
      </c>
      <c r="N152" s="334" t="s">
        <v>946</v>
      </c>
      <c r="O152" s="334" t="s">
        <v>946</v>
      </c>
      <c r="P152" s="334" t="s">
        <v>946</v>
      </c>
      <c r="Q152" s="334" t="s">
        <v>946</v>
      </c>
      <c r="R152" s="334" t="s">
        <v>946</v>
      </c>
      <c r="S152" s="334" t="s">
        <v>946</v>
      </c>
      <c r="T152" s="334" t="s">
        <v>946</v>
      </c>
      <c r="U152" s="334" t="s">
        <v>946</v>
      </c>
      <c r="V152" s="394" t="s">
        <v>946</v>
      </c>
      <c r="W152" s="429">
        <f t="shared" ref="W152" si="108">SUM(X152:AL152)</f>
        <v>0</v>
      </c>
      <c r="X152" s="27">
        <v>0</v>
      </c>
      <c r="Y152" s="27"/>
      <c r="Z152" s="27"/>
      <c r="AA152" s="27"/>
      <c r="AB152" s="27"/>
      <c r="AC152" s="27"/>
      <c r="AD152" s="27"/>
      <c r="AE152" s="27"/>
      <c r="AF152" s="27"/>
      <c r="AG152" s="27"/>
      <c r="AH152" s="27"/>
      <c r="AI152" s="27"/>
      <c r="AJ152" s="27"/>
      <c r="AK152" s="27"/>
      <c r="AL152" s="28"/>
      <c r="AM152" s="57"/>
      <c r="AN152" s="166">
        <f t="shared" si="97"/>
        <v>0</v>
      </c>
      <c r="AO152" s="73">
        <v>0</v>
      </c>
      <c r="AP152" s="74">
        <v>0</v>
      </c>
    </row>
    <row r="153" spans="2:42" ht="15.75" customHeight="1" x14ac:dyDescent="0.25">
      <c r="B153" s="844" t="s">
        <v>10</v>
      </c>
      <c r="C153" s="845"/>
      <c r="D153" s="259"/>
      <c r="E153" s="4"/>
      <c r="F153" s="3"/>
      <c r="G153" s="395">
        <f>SUM(G154:G155)</f>
        <v>0</v>
      </c>
      <c r="H153" s="396">
        <f t="shared" ref="H153:V153" si="109">SUM(H154:H155)</f>
        <v>0</v>
      </c>
      <c r="I153" s="396">
        <f t="shared" si="109"/>
        <v>0</v>
      </c>
      <c r="J153" s="396">
        <f t="shared" si="109"/>
        <v>0</v>
      </c>
      <c r="K153" s="396">
        <f t="shared" si="109"/>
        <v>0</v>
      </c>
      <c r="L153" s="396">
        <f t="shared" si="109"/>
        <v>0</v>
      </c>
      <c r="M153" s="396">
        <f t="shared" si="109"/>
        <v>0</v>
      </c>
      <c r="N153" s="396">
        <f t="shared" si="109"/>
        <v>0</v>
      </c>
      <c r="O153" s="396">
        <f t="shared" si="109"/>
        <v>0</v>
      </c>
      <c r="P153" s="396">
        <f t="shared" si="109"/>
        <v>0</v>
      </c>
      <c r="Q153" s="396">
        <f t="shared" si="109"/>
        <v>0</v>
      </c>
      <c r="R153" s="396">
        <f t="shared" si="109"/>
        <v>0</v>
      </c>
      <c r="S153" s="396">
        <f t="shared" si="109"/>
        <v>0</v>
      </c>
      <c r="T153" s="396">
        <f t="shared" si="109"/>
        <v>0</v>
      </c>
      <c r="U153" s="396">
        <f t="shared" si="109"/>
        <v>0</v>
      </c>
      <c r="V153" s="82">
        <f t="shared" si="109"/>
        <v>0</v>
      </c>
      <c r="W153" s="19">
        <f>SUM(W154:W155)</f>
        <v>0</v>
      </c>
      <c r="X153" s="20">
        <f t="shared" ref="X153:AL153" si="110">SUM(X154:X155)</f>
        <v>0</v>
      </c>
      <c r="Y153" s="20">
        <f t="shared" si="110"/>
        <v>0</v>
      </c>
      <c r="Z153" s="20">
        <f t="shared" si="110"/>
        <v>0</v>
      </c>
      <c r="AA153" s="20">
        <f t="shared" si="110"/>
        <v>0</v>
      </c>
      <c r="AB153" s="20">
        <f t="shared" ref="AB153:AI153" si="111">SUM(AB154:AB155)</f>
        <v>0</v>
      </c>
      <c r="AC153" s="20">
        <f t="shared" si="111"/>
        <v>0</v>
      </c>
      <c r="AD153" s="20">
        <f t="shared" si="111"/>
        <v>0</v>
      </c>
      <c r="AE153" s="20">
        <f t="shared" si="111"/>
        <v>0</v>
      </c>
      <c r="AF153" s="20">
        <f t="shared" si="111"/>
        <v>0</v>
      </c>
      <c r="AG153" s="20">
        <f t="shared" si="111"/>
        <v>0</v>
      </c>
      <c r="AH153" s="20">
        <f t="shared" si="111"/>
        <v>0</v>
      </c>
      <c r="AI153" s="20">
        <f t="shared" si="111"/>
        <v>0</v>
      </c>
      <c r="AJ153" s="20">
        <f t="shared" si="110"/>
        <v>0</v>
      </c>
      <c r="AK153" s="20">
        <f t="shared" si="110"/>
        <v>0</v>
      </c>
      <c r="AL153" s="21">
        <f t="shared" si="110"/>
        <v>0</v>
      </c>
      <c r="AM153" s="55"/>
      <c r="AN153" s="23">
        <f t="shared" si="97"/>
        <v>0</v>
      </c>
      <c r="AO153" s="69">
        <f t="shared" ref="AO153:AP153" si="112">SUM(AO154:AO155)</f>
        <v>0</v>
      </c>
      <c r="AP153" s="70">
        <f t="shared" si="112"/>
        <v>0</v>
      </c>
    </row>
    <row r="154" spans="2:42" ht="15.75" customHeight="1" x14ac:dyDescent="0.25">
      <c r="B154" s="796" t="s">
        <v>282</v>
      </c>
      <c r="C154" s="797"/>
      <c r="D154" s="162"/>
      <c r="E154" s="137" t="s">
        <v>243</v>
      </c>
      <c r="F154" s="138"/>
      <c r="G154" s="486">
        <f t="shared" ref="G154:G155" si="113">SUM(H154:V154)</f>
        <v>0</v>
      </c>
      <c r="H154" s="334">
        <v>0</v>
      </c>
      <c r="I154" s="334" t="s">
        <v>946</v>
      </c>
      <c r="J154" s="334" t="s">
        <v>946</v>
      </c>
      <c r="K154" s="334" t="s">
        <v>946</v>
      </c>
      <c r="L154" s="334" t="s">
        <v>946</v>
      </c>
      <c r="M154" s="334" t="s">
        <v>946</v>
      </c>
      <c r="N154" s="334" t="s">
        <v>946</v>
      </c>
      <c r="O154" s="334" t="s">
        <v>946</v>
      </c>
      <c r="P154" s="334" t="s">
        <v>946</v>
      </c>
      <c r="Q154" s="334" t="s">
        <v>946</v>
      </c>
      <c r="R154" s="334" t="s">
        <v>946</v>
      </c>
      <c r="S154" s="334" t="s">
        <v>946</v>
      </c>
      <c r="T154" s="334" t="s">
        <v>946</v>
      </c>
      <c r="U154" s="334" t="s">
        <v>946</v>
      </c>
      <c r="V154" s="394" t="s">
        <v>946</v>
      </c>
      <c r="W154" s="429">
        <f t="shared" ref="W154:W155" si="114">SUM(X154:AL154)</f>
        <v>0</v>
      </c>
      <c r="X154" s="27">
        <v>0</v>
      </c>
      <c r="Y154" s="27"/>
      <c r="Z154" s="27"/>
      <c r="AA154" s="27"/>
      <c r="AB154" s="27"/>
      <c r="AC154" s="27"/>
      <c r="AD154" s="27"/>
      <c r="AE154" s="27"/>
      <c r="AF154" s="27"/>
      <c r="AG154" s="27"/>
      <c r="AH154" s="27"/>
      <c r="AI154" s="27"/>
      <c r="AJ154" s="27"/>
      <c r="AK154" s="27"/>
      <c r="AL154" s="28"/>
      <c r="AM154" s="57"/>
      <c r="AN154" s="166">
        <f t="shared" si="97"/>
        <v>0</v>
      </c>
      <c r="AO154" s="73">
        <v>0</v>
      </c>
      <c r="AP154" s="74">
        <v>0</v>
      </c>
    </row>
    <row r="155" spans="2:42" ht="16.5" customHeight="1" thickBot="1" x14ac:dyDescent="0.3">
      <c r="B155" s="853" t="s">
        <v>283</v>
      </c>
      <c r="C155" s="854"/>
      <c r="D155" s="179"/>
      <c r="E155" s="180" t="s">
        <v>244</v>
      </c>
      <c r="F155" s="367"/>
      <c r="G155" s="492">
        <f t="shared" si="113"/>
        <v>0</v>
      </c>
      <c r="H155" s="334">
        <v>0</v>
      </c>
      <c r="I155" s="334" t="s">
        <v>946</v>
      </c>
      <c r="J155" s="334" t="s">
        <v>946</v>
      </c>
      <c r="K155" s="334" t="s">
        <v>946</v>
      </c>
      <c r="L155" s="334" t="s">
        <v>946</v>
      </c>
      <c r="M155" s="334" t="s">
        <v>946</v>
      </c>
      <c r="N155" s="334" t="s">
        <v>946</v>
      </c>
      <c r="O155" s="334" t="s">
        <v>946</v>
      </c>
      <c r="P155" s="334" t="s">
        <v>946</v>
      </c>
      <c r="Q155" s="334" t="s">
        <v>946</v>
      </c>
      <c r="R155" s="334" t="s">
        <v>946</v>
      </c>
      <c r="S155" s="334" t="s">
        <v>946</v>
      </c>
      <c r="T155" s="334" t="s">
        <v>946</v>
      </c>
      <c r="U155" s="334" t="s">
        <v>946</v>
      </c>
      <c r="V155" s="394" t="s">
        <v>946</v>
      </c>
      <c r="W155" s="432">
        <f t="shared" si="114"/>
        <v>0</v>
      </c>
      <c r="X155" s="33">
        <v>0</v>
      </c>
      <c r="Y155" s="33"/>
      <c r="Z155" s="33"/>
      <c r="AA155" s="33"/>
      <c r="AB155" s="33"/>
      <c r="AC155" s="33"/>
      <c r="AD155" s="33"/>
      <c r="AE155" s="33"/>
      <c r="AF155" s="33"/>
      <c r="AG155" s="33"/>
      <c r="AH155" s="33"/>
      <c r="AI155" s="33"/>
      <c r="AJ155" s="33"/>
      <c r="AK155" s="33"/>
      <c r="AL155" s="34"/>
      <c r="AM155" s="59"/>
      <c r="AN155" s="187">
        <f t="shared" si="97"/>
        <v>0</v>
      </c>
      <c r="AO155" s="75">
        <v>0</v>
      </c>
      <c r="AP155" s="76">
        <v>0</v>
      </c>
    </row>
    <row r="156" spans="2:42" ht="8.25" customHeight="1" thickTop="1" thickBot="1" x14ac:dyDescent="0.3">
      <c r="B156" s="5"/>
      <c r="C156" s="6"/>
      <c r="D156" s="6"/>
      <c r="E156" s="7"/>
      <c r="F156" s="11"/>
      <c r="G156" s="442"/>
      <c r="H156" s="37"/>
      <c r="I156" s="37"/>
      <c r="J156" s="37"/>
      <c r="K156" s="37"/>
      <c r="L156" s="37"/>
      <c r="M156" s="37"/>
      <c r="N156" s="37"/>
      <c r="O156" s="37"/>
      <c r="P156" s="37"/>
      <c r="Q156" s="37"/>
      <c r="R156" s="37"/>
      <c r="S156" s="37"/>
      <c r="T156" s="37"/>
      <c r="U156" s="37"/>
      <c r="V156" s="37"/>
      <c r="W156" s="433"/>
      <c r="X156" s="36"/>
      <c r="Y156" s="36"/>
      <c r="Z156" s="36"/>
      <c r="AA156" s="36"/>
      <c r="AB156" s="36"/>
      <c r="AC156" s="36"/>
      <c r="AD156" s="36"/>
      <c r="AE156" s="36"/>
      <c r="AF156" s="36"/>
      <c r="AG156" s="36"/>
      <c r="AH156" s="36"/>
      <c r="AI156" s="36"/>
      <c r="AJ156" s="36"/>
      <c r="AK156" s="36"/>
      <c r="AL156" s="36"/>
      <c r="AM156" s="37"/>
      <c r="AN156" s="426"/>
      <c r="AO156" s="36"/>
      <c r="AP156" s="77"/>
    </row>
    <row r="157" spans="2:42" ht="17.25" customHeight="1" thickTop="1" x14ac:dyDescent="0.25">
      <c r="B157" s="855" t="s">
        <v>11</v>
      </c>
      <c r="C157" s="856"/>
      <c r="D157" s="424"/>
      <c r="E157" s="292"/>
      <c r="F157" s="496"/>
      <c r="G157" s="497">
        <f>G158+G206+G210</f>
        <v>125000</v>
      </c>
      <c r="H157" s="498">
        <f>SUM(H158,H206,H210)</f>
        <v>125000</v>
      </c>
      <c r="I157" s="498">
        <f t="shared" ref="I157:V157" si="115">SUM(I158,I206,I210)</f>
        <v>0</v>
      </c>
      <c r="J157" s="498">
        <f t="shared" si="115"/>
        <v>0</v>
      </c>
      <c r="K157" s="498">
        <f t="shared" si="115"/>
        <v>0</v>
      </c>
      <c r="L157" s="498">
        <f t="shared" si="115"/>
        <v>0</v>
      </c>
      <c r="M157" s="498">
        <f t="shared" si="115"/>
        <v>0</v>
      </c>
      <c r="N157" s="498">
        <f t="shared" si="115"/>
        <v>0</v>
      </c>
      <c r="O157" s="498">
        <f t="shared" si="115"/>
        <v>0</v>
      </c>
      <c r="P157" s="498">
        <f t="shared" si="115"/>
        <v>0</v>
      </c>
      <c r="Q157" s="498">
        <f t="shared" si="115"/>
        <v>0</v>
      </c>
      <c r="R157" s="498">
        <f t="shared" si="115"/>
        <v>0</v>
      </c>
      <c r="S157" s="498">
        <f t="shared" si="115"/>
        <v>0</v>
      </c>
      <c r="T157" s="498">
        <f t="shared" si="115"/>
        <v>0</v>
      </c>
      <c r="U157" s="498">
        <f t="shared" si="115"/>
        <v>0</v>
      </c>
      <c r="V157" s="499">
        <f t="shared" si="115"/>
        <v>0</v>
      </c>
      <c r="W157" s="348">
        <f>W158+W206+W210</f>
        <v>125000</v>
      </c>
      <c r="X157" s="353">
        <f t="shared" ref="X157:AL157" si="116">X158+X206+X210</f>
        <v>125000</v>
      </c>
      <c r="Y157" s="353">
        <f t="shared" si="116"/>
        <v>0</v>
      </c>
      <c r="Z157" s="353">
        <f t="shared" si="116"/>
        <v>0</v>
      </c>
      <c r="AA157" s="353">
        <f t="shared" si="116"/>
        <v>0</v>
      </c>
      <c r="AB157" s="353">
        <f t="shared" ref="AB157:AI157" si="117">AB158+AB206+AB210</f>
        <v>0</v>
      </c>
      <c r="AC157" s="353">
        <f t="shared" si="117"/>
        <v>0</v>
      </c>
      <c r="AD157" s="353">
        <f t="shared" si="117"/>
        <v>0</v>
      </c>
      <c r="AE157" s="353">
        <f t="shared" si="117"/>
        <v>0</v>
      </c>
      <c r="AF157" s="353">
        <f t="shared" si="117"/>
        <v>0</v>
      </c>
      <c r="AG157" s="353">
        <f t="shared" si="117"/>
        <v>0</v>
      </c>
      <c r="AH157" s="353">
        <f t="shared" si="117"/>
        <v>0</v>
      </c>
      <c r="AI157" s="353">
        <f t="shared" si="117"/>
        <v>0</v>
      </c>
      <c r="AJ157" s="353">
        <f t="shared" si="116"/>
        <v>0</v>
      </c>
      <c r="AK157" s="353">
        <f t="shared" si="116"/>
        <v>0</v>
      </c>
      <c r="AL157" s="354">
        <f t="shared" si="116"/>
        <v>0</v>
      </c>
      <c r="AM157" s="500"/>
      <c r="AN157" s="355">
        <f t="shared" ref="AN157:AN188" si="118">W157-G157</f>
        <v>0</v>
      </c>
      <c r="AO157" s="501">
        <f t="shared" ref="AO157:AP157" si="119">AO158+AO206+AO210</f>
        <v>125000</v>
      </c>
      <c r="AP157" s="502">
        <f t="shared" si="119"/>
        <v>125000</v>
      </c>
    </row>
    <row r="158" spans="2:42" ht="16.5" customHeight="1" x14ac:dyDescent="0.25">
      <c r="B158" s="857" t="s">
        <v>12</v>
      </c>
      <c r="C158" s="858"/>
      <c r="D158" s="117"/>
      <c r="E158" s="4"/>
      <c r="F158" s="1"/>
      <c r="G158" s="395">
        <f>G159+G160+G182+G189+G190+G191+G192+G193+G194+G195+G202</f>
        <v>125000</v>
      </c>
      <c r="H158" s="396">
        <f>SUM(H159,H160,H182,H189,H190,H191,H192,H193,H194,H195,H202)</f>
        <v>125000</v>
      </c>
      <c r="I158" s="396">
        <f t="shared" ref="I158:V158" si="120">SUM(I159,I160,I182,I189,I190,I191,I192,I193,I194,I195,I202)</f>
        <v>0</v>
      </c>
      <c r="J158" s="396">
        <f t="shared" si="120"/>
        <v>0</v>
      </c>
      <c r="K158" s="396">
        <f t="shared" si="120"/>
        <v>0</v>
      </c>
      <c r="L158" s="396">
        <f t="shared" si="120"/>
        <v>0</v>
      </c>
      <c r="M158" s="396">
        <f t="shared" si="120"/>
        <v>0</v>
      </c>
      <c r="N158" s="396">
        <f t="shared" si="120"/>
        <v>0</v>
      </c>
      <c r="O158" s="396">
        <f t="shared" si="120"/>
        <v>0</v>
      </c>
      <c r="P158" s="396">
        <f t="shared" si="120"/>
        <v>0</v>
      </c>
      <c r="Q158" s="396">
        <f t="shared" si="120"/>
        <v>0</v>
      </c>
      <c r="R158" s="396">
        <f t="shared" si="120"/>
        <v>0</v>
      </c>
      <c r="S158" s="396">
        <f t="shared" si="120"/>
        <v>0</v>
      </c>
      <c r="T158" s="396">
        <f t="shared" si="120"/>
        <v>0</v>
      </c>
      <c r="U158" s="396">
        <f t="shared" si="120"/>
        <v>0</v>
      </c>
      <c r="V158" s="82">
        <f t="shared" si="120"/>
        <v>0</v>
      </c>
      <c r="W158" s="19">
        <f>W159+W160+W182+W189+W190+W191+W192+W193+W194+W195+W202</f>
        <v>125000</v>
      </c>
      <c r="X158" s="20">
        <f t="shared" ref="X158:AL158" si="121">X159+X160+X182+X189+X190+X191+X192+X193+X194+X195+X202</f>
        <v>125000</v>
      </c>
      <c r="Y158" s="20">
        <f t="shared" si="121"/>
        <v>0</v>
      </c>
      <c r="Z158" s="20">
        <f t="shared" si="121"/>
        <v>0</v>
      </c>
      <c r="AA158" s="20">
        <f t="shared" si="121"/>
        <v>0</v>
      </c>
      <c r="AB158" s="20">
        <f t="shared" ref="AB158:AI158" si="122">AB159+AB160+AB182+AB189+AB190+AB191+AB192+AB193+AB194+AB195+AB202</f>
        <v>0</v>
      </c>
      <c r="AC158" s="20">
        <f t="shared" si="122"/>
        <v>0</v>
      </c>
      <c r="AD158" s="20">
        <f t="shared" si="122"/>
        <v>0</v>
      </c>
      <c r="AE158" s="20">
        <f t="shared" si="122"/>
        <v>0</v>
      </c>
      <c r="AF158" s="20">
        <f t="shared" si="122"/>
        <v>0</v>
      </c>
      <c r="AG158" s="20">
        <f t="shared" si="122"/>
        <v>0</v>
      </c>
      <c r="AH158" s="20">
        <f t="shared" si="122"/>
        <v>0</v>
      </c>
      <c r="AI158" s="20">
        <f t="shared" si="122"/>
        <v>0</v>
      </c>
      <c r="AJ158" s="20">
        <f t="shared" si="121"/>
        <v>0</v>
      </c>
      <c r="AK158" s="20">
        <f t="shared" si="121"/>
        <v>0</v>
      </c>
      <c r="AL158" s="21">
        <f t="shared" si="121"/>
        <v>0</v>
      </c>
      <c r="AM158" s="55"/>
      <c r="AN158" s="23">
        <f t="shared" si="118"/>
        <v>0</v>
      </c>
      <c r="AO158" s="69">
        <f t="shared" ref="AO158:AP158" si="123">AO159+AO160+AO182+AO189+AO190+AO191+AO192+AO193+AO194+AO195+AO202</f>
        <v>125000</v>
      </c>
      <c r="AP158" s="70">
        <f t="shared" si="123"/>
        <v>125000</v>
      </c>
    </row>
    <row r="159" spans="2:42" ht="15.75" customHeight="1" x14ac:dyDescent="0.25">
      <c r="B159" s="859" t="s">
        <v>284</v>
      </c>
      <c r="C159" s="860"/>
      <c r="D159" s="192"/>
      <c r="E159" s="137" t="s">
        <v>245</v>
      </c>
      <c r="F159" s="138"/>
      <c r="G159" s="486">
        <f t="shared" ref="G159" si="124">SUM(H159:V159)</f>
        <v>0</v>
      </c>
      <c r="H159" s="334">
        <v>0</v>
      </c>
      <c r="I159" s="334" t="s">
        <v>946</v>
      </c>
      <c r="J159" s="334" t="s">
        <v>946</v>
      </c>
      <c r="K159" s="334" t="s">
        <v>946</v>
      </c>
      <c r="L159" s="334" t="s">
        <v>946</v>
      </c>
      <c r="M159" s="334" t="s">
        <v>946</v>
      </c>
      <c r="N159" s="334" t="s">
        <v>946</v>
      </c>
      <c r="O159" s="334" t="s">
        <v>946</v>
      </c>
      <c r="P159" s="334" t="s">
        <v>946</v>
      </c>
      <c r="Q159" s="334" t="s">
        <v>946</v>
      </c>
      <c r="R159" s="334" t="s">
        <v>946</v>
      </c>
      <c r="S159" s="334" t="s">
        <v>946</v>
      </c>
      <c r="T159" s="334" t="s">
        <v>946</v>
      </c>
      <c r="U159" s="334" t="s">
        <v>946</v>
      </c>
      <c r="V159" s="394" t="s">
        <v>946</v>
      </c>
      <c r="W159" s="429">
        <f t="shared" ref="W159" si="125">SUM(X159:AL159)</f>
        <v>0</v>
      </c>
      <c r="X159" s="27">
        <v>0</v>
      </c>
      <c r="Y159" s="27"/>
      <c r="Z159" s="27"/>
      <c r="AA159" s="27"/>
      <c r="AB159" s="27"/>
      <c r="AC159" s="27"/>
      <c r="AD159" s="27"/>
      <c r="AE159" s="27"/>
      <c r="AF159" s="27"/>
      <c r="AG159" s="27"/>
      <c r="AH159" s="27"/>
      <c r="AI159" s="27"/>
      <c r="AJ159" s="27"/>
      <c r="AK159" s="27"/>
      <c r="AL159" s="28"/>
      <c r="AM159" s="57"/>
      <c r="AN159" s="166">
        <f t="shared" si="118"/>
        <v>0</v>
      </c>
      <c r="AO159" s="73">
        <v>0</v>
      </c>
      <c r="AP159" s="74">
        <v>0</v>
      </c>
    </row>
    <row r="160" spans="2:42" ht="15.75" customHeight="1" x14ac:dyDescent="0.25">
      <c r="B160" s="859" t="s">
        <v>285</v>
      </c>
      <c r="C160" s="860"/>
      <c r="D160" s="192"/>
      <c r="E160" s="137" t="s">
        <v>246</v>
      </c>
      <c r="F160" s="138"/>
      <c r="G160" s="486">
        <f>SUM(G161:G181)</f>
        <v>40000</v>
      </c>
      <c r="H160" s="487">
        <f t="shared" ref="H160:V160" si="126">SUM(H161:H181)</f>
        <v>40000</v>
      </c>
      <c r="I160" s="487">
        <f t="shared" si="126"/>
        <v>0</v>
      </c>
      <c r="J160" s="487">
        <f t="shared" si="126"/>
        <v>0</v>
      </c>
      <c r="K160" s="487">
        <f t="shared" si="126"/>
        <v>0</v>
      </c>
      <c r="L160" s="487">
        <f t="shared" si="126"/>
        <v>0</v>
      </c>
      <c r="M160" s="487">
        <f t="shared" si="126"/>
        <v>0</v>
      </c>
      <c r="N160" s="487">
        <f t="shared" si="126"/>
        <v>0</v>
      </c>
      <c r="O160" s="487">
        <f t="shared" si="126"/>
        <v>0</v>
      </c>
      <c r="P160" s="487">
        <f t="shared" si="126"/>
        <v>0</v>
      </c>
      <c r="Q160" s="487">
        <f t="shared" si="126"/>
        <v>0</v>
      </c>
      <c r="R160" s="487">
        <f t="shared" si="126"/>
        <v>0</v>
      </c>
      <c r="S160" s="487">
        <f t="shared" si="126"/>
        <v>0</v>
      </c>
      <c r="T160" s="487">
        <f t="shared" si="126"/>
        <v>0</v>
      </c>
      <c r="U160" s="487">
        <f t="shared" si="126"/>
        <v>0</v>
      </c>
      <c r="V160" s="485">
        <f t="shared" si="126"/>
        <v>0</v>
      </c>
      <c r="W160" s="429">
        <f>SUM(W161:W181)</f>
        <v>40000</v>
      </c>
      <c r="X160" s="462">
        <f t="shared" ref="X160:AL160" si="127">SUM(X161:X181)</f>
        <v>40000</v>
      </c>
      <c r="Y160" s="462">
        <f t="shared" si="127"/>
        <v>0</v>
      </c>
      <c r="Z160" s="462">
        <f t="shared" si="127"/>
        <v>0</v>
      </c>
      <c r="AA160" s="462">
        <f t="shared" si="127"/>
        <v>0</v>
      </c>
      <c r="AB160" s="462">
        <f t="shared" ref="AB160:AI160" si="128">SUM(AB161:AB181)</f>
        <v>0</v>
      </c>
      <c r="AC160" s="462">
        <f t="shared" si="128"/>
        <v>0</v>
      </c>
      <c r="AD160" s="462">
        <f t="shared" si="128"/>
        <v>0</v>
      </c>
      <c r="AE160" s="462">
        <f t="shared" si="128"/>
        <v>0</v>
      </c>
      <c r="AF160" s="462">
        <f t="shared" si="128"/>
        <v>0</v>
      </c>
      <c r="AG160" s="462">
        <f t="shared" si="128"/>
        <v>0</v>
      </c>
      <c r="AH160" s="462">
        <f t="shared" si="128"/>
        <v>0</v>
      </c>
      <c r="AI160" s="462">
        <f t="shared" si="128"/>
        <v>0</v>
      </c>
      <c r="AJ160" s="462">
        <f t="shared" si="127"/>
        <v>0</v>
      </c>
      <c r="AK160" s="462">
        <f t="shared" si="127"/>
        <v>0</v>
      </c>
      <c r="AL160" s="463">
        <f t="shared" si="127"/>
        <v>0</v>
      </c>
      <c r="AM160" s="488"/>
      <c r="AN160" s="166">
        <f t="shared" si="118"/>
        <v>0</v>
      </c>
      <c r="AO160" s="489">
        <f t="shared" ref="AO160:AP160" si="129">SUM(AO161:AO181)</f>
        <v>40000</v>
      </c>
      <c r="AP160" s="490">
        <f t="shared" si="129"/>
        <v>40000</v>
      </c>
    </row>
    <row r="161" spans="2:42" x14ac:dyDescent="0.25">
      <c r="B161" s="832" t="s">
        <v>5</v>
      </c>
      <c r="C161" s="150" t="s">
        <v>286</v>
      </c>
      <c r="D161" s="150"/>
      <c r="E161" s="823" t="s">
        <v>246</v>
      </c>
      <c r="F161" s="138" t="s">
        <v>56</v>
      </c>
      <c r="G161" s="491">
        <f t="shared" ref="G161:G181" si="130">SUM(H161:V161)</f>
        <v>0</v>
      </c>
      <c r="H161" s="334">
        <v>0</v>
      </c>
      <c r="I161" s="334" t="s">
        <v>946</v>
      </c>
      <c r="J161" s="334" t="s">
        <v>946</v>
      </c>
      <c r="K161" s="334" t="s">
        <v>946</v>
      </c>
      <c r="L161" s="334" t="s">
        <v>946</v>
      </c>
      <c r="M161" s="334" t="s">
        <v>946</v>
      </c>
      <c r="N161" s="334" t="s">
        <v>946</v>
      </c>
      <c r="O161" s="334" t="s">
        <v>946</v>
      </c>
      <c r="P161" s="334" t="s">
        <v>946</v>
      </c>
      <c r="Q161" s="334" t="s">
        <v>946</v>
      </c>
      <c r="R161" s="334" t="s">
        <v>946</v>
      </c>
      <c r="S161" s="334" t="s">
        <v>946</v>
      </c>
      <c r="T161" s="334" t="s">
        <v>946</v>
      </c>
      <c r="U161" s="334" t="s">
        <v>946</v>
      </c>
      <c r="V161" s="394" t="s">
        <v>946</v>
      </c>
      <c r="W161" s="430">
        <f t="shared" ref="W161:W181" si="131">SUM(X161:AL161)</f>
        <v>0</v>
      </c>
      <c r="X161" s="24">
        <v>0</v>
      </c>
      <c r="Y161" s="24"/>
      <c r="Z161" s="24"/>
      <c r="AA161" s="24"/>
      <c r="AB161" s="24"/>
      <c r="AC161" s="24"/>
      <c r="AD161" s="24"/>
      <c r="AE161" s="24"/>
      <c r="AF161" s="24"/>
      <c r="AG161" s="24"/>
      <c r="AH161" s="24"/>
      <c r="AI161" s="24"/>
      <c r="AJ161" s="24"/>
      <c r="AK161" s="24"/>
      <c r="AL161" s="25"/>
      <c r="AM161" s="56"/>
      <c r="AN161" s="164">
        <f t="shared" si="118"/>
        <v>0</v>
      </c>
      <c r="AO161" s="24">
        <v>0</v>
      </c>
      <c r="AP161" s="24">
        <v>0</v>
      </c>
    </row>
    <row r="162" spans="2:42" x14ac:dyDescent="0.25">
      <c r="B162" s="833"/>
      <c r="C162" s="150" t="s">
        <v>165</v>
      </c>
      <c r="D162" s="150"/>
      <c r="E162" s="824"/>
      <c r="F162" s="138" t="s">
        <v>78</v>
      </c>
      <c r="G162" s="491">
        <f t="shared" si="130"/>
        <v>0</v>
      </c>
      <c r="H162" s="334">
        <v>0</v>
      </c>
      <c r="I162" s="334" t="s">
        <v>946</v>
      </c>
      <c r="J162" s="334" t="s">
        <v>946</v>
      </c>
      <c r="K162" s="334" t="s">
        <v>946</v>
      </c>
      <c r="L162" s="334" t="s">
        <v>946</v>
      </c>
      <c r="M162" s="334" t="s">
        <v>946</v>
      </c>
      <c r="N162" s="334" t="s">
        <v>946</v>
      </c>
      <c r="O162" s="334" t="s">
        <v>946</v>
      </c>
      <c r="P162" s="334" t="s">
        <v>946</v>
      </c>
      <c r="Q162" s="334" t="s">
        <v>946</v>
      </c>
      <c r="R162" s="334" t="s">
        <v>946</v>
      </c>
      <c r="S162" s="334" t="s">
        <v>946</v>
      </c>
      <c r="T162" s="334" t="s">
        <v>946</v>
      </c>
      <c r="U162" s="334" t="s">
        <v>946</v>
      </c>
      <c r="V162" s="394" t="s">
        <v>946</v>
      </c>
      <c r="W162" s="430">
        <f t="shared" si="131"/>
        <v>0</v>
      </c>
      <c r="X162" s="24">
        <v>0</v>
      </c>
      <c r="Y162" s="24"/>
      <c r="Z162" s="24"/>
      <c r="AA162" s="24"/>
      <c r="AB162" s="24"/>
      <c r="AC162" s="24"/>
      <c r="AD162" s="24"/>
      <c r="AE162" s="24"/>
      <c r="AF162" s="24"/>
      <c r="AG162" s="24"/>
      <c r="AH162" s="24"/>
      <c r="AI162" s="24"/>
      <c r="AJ162" s="24"/>
      <c r="AK162" s="24"/>
      <c r="AL162" s="25"/>
      <c r="AM162" s="56"/>
      <c r="AN162" s="164">
        <f t="shared" si="118"/>
        <v>0</v>
      </c>
      <c r="AO162" s="24">
        <v>0</v>
      </c>
      <c r="AP162" s="24">
        <v>0</v>
      </c>
    </row>
    <row r="163" spans="2:42" x14ac:dyDescent="0.25">
      <c r="B163" s="833"/>
      <c r="C163" s="150" t="s">
        <v>166</v>
      </c>
      <c r="D163" s="150"/>
      <c r="E163" s="824"/>
      <c r="F163" s="138" t="s">
        <v>80</v>
      </c>
      <c r="G163" s="491">
        <f t="shared" si="130"/>
        <v>0</v>
      </c>
      <c r="H163" s="334">
        <v>0</v>
      </c>
      <c r="I163" s="334" t="s">
        <v>946</v>
      </c>
      <c r="J163" s="334" t="s">
        <v>946</v>
      </c>
      <c r="K163" s="334" t="s">
        <v>946</v>
      </c>
      <c r="L163" s="334" t="s">
        <v>946</v>
      </c>
      <c r="M163" s="334" t="s">
        <v>946</v>
      </c>
      <c r="N163" s="334" t="s">
        <v>946</v>
      </c>
      <c r="O163" s="334" t="s">
        <v>946</v>
      </c>
      <c r="P163" s="334" t="s">
        <v>946</v>
      </c>
      <c r="Q163" s="334" t="s">
        <v>946</v>
      </c>
      <c r="R163" s="334" t="s">
        <v>946</v>
      </c>
      <c r="S163" s="334" t="s">
        <v>946</v>
      </c>
      <c r="T163" s="334" t="s">
        <v>946</v>
      </c>
      <c r="U163" s="334" t="s">
        <v>946</v>
      </c>
      <c r="V163" s="394" t="s">
        <v>946</v>
      </c>
      <c r="W163" s="430">
        <f t="shared" si="131"/>
        <v>0</v>
      </c>
      <c r="X163" s="24">
        <v>0</v>
      </c>
      <c r="Y163" s="24"/>
      <c r="Z163" s="24"/>
      <c r="AA163" s="24"/>
      <c r="AB163" s="24"/>
      <c r="AC163" s="24"/>
      <c r="AD163" s="24"/>
      <c r="AE163" s="24"/>
      <c r="AF163" s="24"/>
      <c r="AG163" s="24"/>
      <c r="AH163" s="24"/>
      <c r="AI163" s="24"/>
      <c r="AJ163" s="24"/>
      <c r="AK163" s="24"/>
      <c r="AL163" s="25"/>
      <c r="AM163" s="56"/>
      <c r="AN163" s="164">
        <f t="shared" si="118"/>
        <v>0</v>
      </c>
      <c r="AO163" s="24">
        <v>0</v>
      </c>
      <c r="AP163" s="24">
        <v>0</v>
      </c>
    </row>
    <row r="164" spans="2:42" x14ac:dyDescent="0.25">
      <c r="B164" s="833"/>
      <c r="C164" s="150" t="s">
        <v>167</v>
      </c>
      <c r="D164" s="150"/>
      <c r="E164" s="824"/>
      <c r="F164" s="138" t="s">
        <v>82</v>
      </c>
      <c r="G164" s="491">
        <f t="shared" si="130"/>
        <v>0</v>
      </c>
      <c r="H164" s="334">
        <v>0</v>
      </c>
      <c r="I164" s="334" t="s">
        <v>946</v>
      </c>
      <c r="J164" s="334" t="s">
        <v>946</v>
      </c>
      <c r="K164" s="334" t="s">
        <v>946</v>
      </c>
      <c r="L164" s="334" t="s">
        <v>946</v>
      </c>
      <c r="M164" s="334" t="s">
        <v>946</v>
      </c>
      <c r="N164" s="334" t="s">
        <v>946</v>
      </c>
      <c r="O164" s="334" t="s">
        <v>946</v>
      </c>
      <c r="P164" s="334" t="s">
        <v>946</v>
      </c>
      <c r="Q164" s="334" t="s">
        <v>946</v>
      </c>
      <c r="R164" s="334" t="s">
        <v>946</v>
      </c>
      <c r="S164" s="334" t="s">
        <v>946</v>
      </c>
      <c r="T164" s="334" t="s">
        <v>946</v>
      </c>
      <c r="U164" s="334" t="s">
        <v>946</v>
      </c>
      <c r="V164" s="394" t="s">
        <v>946</v>
      </c>
      <c r="W164" s="430">
        <f t="shared" si="131"/>
        <v>0</v>
      </c>
      <c r="X164" s="24">
        <v>0</v>
      </c>
      <c r="Y164" s="24"/>
      <c r="Z164" s="24"/>
      <c r="AA164" s="24"/>
      <c r="AB164" s="24"/>
      <c r="AC164" s="24"/>
      <c r="AD164" s="24"/>
      <c r="AE164" s="24"/>
      <c r="AF164" s="24"/>
      <c r="AG164" s="24"/>
      <c r="AH164" s="24"/>
      <c r="AI164" s="24"/>
      <c r="AJ164" s="24"/>
      <c r="AK164" s="24"/>
      <c r="AL164" s="25"/>
      <c r="AM164" s="56"/>
      <c r="AN164" s="164">
        <f t="shared" si="118"/>
        <v>0</v>
      </c>
      <c r="AO164" s="24">
        <v>0</v>
      </c>
      <c r="AP164" s="24">
        <v>0</v>
      </c>
    </row>
    <row r="165" spans="2:42" x14ac:dyDescent="0.25">
      <c r="B165" s="833"/>
      <c r="C165" s="150" t="s">
        <v>168</v>
      </c>
      <c r="D165" s="150"/>
      <c r="E165" s="824"/>
      <c r="F165" s="138" t="s">
        <v>84</v>
      </c>
      <c r="G165" s="491">
        <f t="shared" si="130"/>
        <v>0</v>
      </c>
      <c r="H165" s="334">
        <v>0</v>
      </c>
      <c r="I165" s="334" t="s">
        <v>946</v>
      </c>
      <c r="J165" s="334" t="s">
        <v>946</v>
      </c>
      <c r="K165" s="334" t="s">
        <v>946</v>
      </c>
      <c r="L165" s="334" t="s">
        <v>946</v>
      </c>
      <c r="M165" s="334" t="s">
        <v>946</v>
      </c>
      <c r="N165" s="334" t="s">
        <v>946</v>
      </c>
      <c r="O165" s="334" t="s">
        <v>946</v>
      </c>
      <c r="P165" s="334" t="s">
        <v>946</v>
      </c>
      <c r="Q165" s="334" t="s">
        <v>946</v>
      </c>
      <c r="R165" s="334" t="s">
        <v>946</v>
      </c>
      <c r="S165" s="334" t="s">
        <v>946</v>
      </c>
      <c r="T165" s="334" t="s">
        <v>946</v>
      </c>
      <c r="U165" s="334" t="s">
        <v>946</v>
      </c>
      <c r="V165" s="394" t="s">
        <v>946</v>
      </c>
      <c r="W165" s="430">
        <f t="shared" si="131"/>
        <v>0</v>
      </c>
      <c r="X165" s="24">
        <v>0</v>
      </c>
      <c r="Y165" s="24"/>
      <c r="Z165" s="24"/>
      <c r="AA165" s="24"/>
      <c r="AB165" s="24"/>
      <c r="AC165" s="24"/>
      <c r="AD165" s="24"/>
      <c r="AE165" s="24"/>
      <c r="AF165" s="24"/>
      <c r="AG165" s="24"/>
      <c r="AH165" s="24"/>
      <c r="AI165" s="24"/>
      <c r="AJ165" s="24"/>
      <c r="AK165" s="24"/>
      <c r="AL165" s="25"/>
      <c r="AM165" s="56"/>
      <c r="AN165" s="164">
        <f t="shared" si="118"/>
        <v>0</v>
      </c>
      <c r="AO165" s="24">
        <v>0</v>
      </c>
      <c r="AP165" s="24">
        <v>0</v>
      </c>
    </row>
    <row r="166" spans="2:42" x14ac:dyDescent="0.25">
      <c r="B166" s="833"/>
      <c r="C166" s="150" t="s">
        <v>169</v>
      </c>
      <c r="D166" s="150"/>
      <c r="E166" s="824"/>
      <c r="F166" s="138" t="s">
        <v>86</v>
      </c>
      <c r="G166" s="491">
        <f t="shared" si="130"/>
        <v>0</v>
      </c>
      <c r="H166" s="334">
        <v>0</v>
      </c>
      <c r="I166" s="334" t="s">
        <v>946</v>
      </c>
      <c r="J166" s="334" t="s">
        <v>946</v>
      </c>
      <c r="K166" s="334" t="s">
        <v>946</v>
      </c>
      <c r="L166" s="334" t="s">
        <v>946</v>
      </c>
      <c r="M166" s="334" t="s">
        <v>946</v>
      </c>
      <c r="N166" s="334" t="s">
        <v>946</v>
      </c>
      <c r="O166" s="334" t="s">
        <v>946</v>
      </c>
      <c r="P166" s="334" t="s">
        <v>946</v>
      </c>
      <c r="Q166" s="334" t="s">
        <v>946</v>
      </c>
      <c r="R166" s="334" t="s">
        <v>946</v>
      </c>
      <c r="S166" s="334" t="s">
        <v>946</v>
      </c>
      <c r="T166" s="334" t="s">
        <v>946</v>
      </c>
      <c r="U166" s="334" t="s">
        <v>946</v>
      </c>
      <c r="V166" s="394" t="s">
        <v>946</v>
      </c>
      <c r="W166" s="430">
        <f t="shared" si="131"/>
        <v>0</v>
      </c>
      <c r="X166" s="24">
        <v>0</v>
      </c>
      <c r="Y166" s="24"/>
      <c r="Z166" s="24"/>
      <c r="AA166" s="24"/>
      <c r="AB166" s="24"/>
      <c r="AC166" s="24"/>
      <c r="AD166" s="24"/>
      <c r="AE166" s="24"/>
      <c r="AF166" s="24"/>
      <c r="AG166" s="24"/>
      <c r="AH166" s="24"/>
      <c r="AI166" s="24"/>
      <c r="AJ166" s="24"/>
      <c r="AK166" s="24"/>
      <c r="AL166" s="25"/>
      <c r="AM166" s="56"/>
      <c r="AN166" s="164">
        <f t="shared" si="118"/>
        <v>0</v>
      </c>
      <c r="AO166" s="24">
        <v>0</v>
      </c>
      <c r="AP166" s="24">
        <v>0</v>
      </c>
    </row>
    <row r="167" spans="2:42" x14ac:dyDescent="0.25">
      <c r="B167" s="833"/>
      <c r="C167" s="150" t="s">
        <v>170</v>
      </c>
      <c r="D167" s="150"/>
      <c r="E167" s="824"/>
      <c r="F167" s="138" t="s">
        <v>88</v>
      </c>
      <c r="G167" s="491">
        <f t="shared" si="130"/>
        <v>0</v>
      </c>
      <c r="H167" s="334">
        <v>0</v>
      </c>
      <c r="I167" s="334" t="s">
        <v>946</v>
      </c>
      <c r="J167" s="334" t="s">
        <v>946</v>
      </c>
      <c r="K167" s="334" t="s">
        <v>946</v>
      </c>
      <c r="L167" s="334" t="s">
        <v>946</v>
      </c>
      <c r="M167" s="334" t="s">
        <v>946</v>
      </c>
      <c r="N167" s="334" t="s">
        <v>946</v>
      </c>
      <c r="O167" s="334" t="s">
        <v>946</v>
      </c>
      <c r="P167" s="334" t="s">
        <v>946</v>
      </c>
      <c r="Q167" s="334" t="s">
        <v>946</v>
      </c>
      <c r="R167" s="334" t="s">
        <v>946</v>
      </c>
      <c r="S167" s="334" t="s">
        <v>946</v>
      </c>
      <c r="T167" s="334" t="s">
        <v>946</v>
      </c>
      <c r="U167" s="334" t="s">
        <v>946</v>
      </c>
      <c r="V167" s="394" t="s">
        <v>946</v>
      </c>
      <c r="W167" s="430">
        <f t="shared" si="131"/>
        <v>0</v>
      </c>
      <c r="X167" s="24">
        <v>0</v>
      </c>
      <c r="Y167" s="24"/>
      <c r="Z167" s="24"/>
      <c r="AA167" s="24"/>
      <c r="AB167" s="24"/>
      <c r="AC167" s="24"/>
      <c r="AD167" s="24"/>
      <c r="AE167" s="24"/>
      <c r="AF167" s="24"/>
      <c r="AG167" s="24"/>
      <c r="AH167" s="24"/>
      <c r="AI167" s="24"/>
      <c r="AJ167" s="24"/>
      <c r="AK167" s="24"/>
      <c r="AL167" s="25"/>
      <c r="AM167" s="56"/>
      <c r="AN167" s="164">
        <f t="shared" si="118"/>
        <v>0</v>
      </c>
      <c r="AO167" s="24">
        <v>0</v>
      </c>
      <c r="AP167" s="24">
        <v>0</v>
      </c>
    </row>
    <row r="168" spans="2:42" x14ac:dyDescent="0.25">
      <c r="B168" s="833"/>
      <c r="C168" s="150" t="s">
        <v>287</v>
      </c>
      <c r="D168" s="150"/>
      <c r="E168" s="824"/>
      <c r="F168" s="138" t="s">
        <v>90</v>
      </c>
      <c r="G168" s="491">
        <f t="shared" si="130"/>
        <v>0</v>
      </c>
      <c r="H168" s="334">
        <v>0</v>
      </c>
      <c r="I168" s="334" t="s">
        <v>946</v>
      </c>
      <c r="J168" s="334" t="s">
        <v>946</v>
      </c>
      <c r="K168" s="334" t="s">
        <v>946</v>
      </c>
      <c r="L168" s="334" t="s">
        <v>946</v>
      </c>
      <c r="M168" s="334" t="s">
        <v>946</v>
      </c>
      <c r="N168" s="334" t="s">
        <v>946</v>
      </c>
      <c r="O168" s="334" t="s">
        <v>946</v>
      </c>
      <c r="P168" s="334" t="s">
        <v>946</v>
      </c>
      <c r="Q168" s="334" t="s">
        <v>946</v>
      </c>
      <c r="R168" s="334" t="s">
        <v>946</v>
      </c>
      <c r="S168" s="334" t="s">
        <v>946</v>
      </c>
      <c r="T168" s="334" t="s">
        <v>946</v>
      </c>
      <c r="U168" s="334" t="s">
        <v>946</v>
      </c>
      <c r="V168" s="394" t="s">
        <v>946</v>
      </c>
      <c r="W168" s="430">
        <f t="shared" si="131"/>
        <v>0</v>
      </c>
      <c r="X168" s="24">
        <v>0</v>
      </c>
      <c r="Y168" s="24"/>
      <c r="Z168" s="24"/>
      <c r="AA168" s="24"/>
      <c r="AB168" s="24"/>
      <c r="AC168" s="24"/>
      <c r="AD168" s="24"/>
      <c r="AE168" s="24"/>
      <c r="AF168" s="24"/>
      <c r="AG168" s="24"/>
      <c r="AH168" s="24"/>
      <c r="AI168" s="24"/>
      <c r="AJ168" s="24"/>
      <c r="AK168" s="24"/>
      <c r="AL168" s="25"/>
      <c r="AM168" s="56"/>
      <c r="AN168" s="164">
        <f t="shared" si="118"/>
        <v>0</v>
      </c>
      <c r="AO168" s="24">
        <v>0</v>
      </c>
      <c r="AP168" s="24">
        <v>0</v>
      </c>
    </row>
    <row r="169" spans="2:42" x14ac:dyDescent="0.25">
      <c r="B169" s="833"/>
      <c r="C169" s="150" t="s">
        <v>171</v>
      </c>
      <c r="D169" s="150"/>
      <c r="E169" s="824"/>
      <c r="F169" s="138" t="s">
        <v>92</v>
      </c>
      <c r="G169" s="491">
        <f t="shared" si="130"/>
        <v>0</v>
      </c>
      <c r="H169" s="334">
        <v>0</v>
      </c>
      <c r="I169" s="334" t="s">
        <v>946</v>
      </c>
      <c r="J169" s="334" t="s">
        <v>946</v>
      </c>
      <c r="K169" s="334" t="s">
        <v>946</v>
      </c>
      <c r="L169" s="334" t="s">
        <v>946</v>
      </c>
      <c r="M169" s="334" t="s">
        <v>946</v>
      </c>
      <c r="N169" s="334" t="s">
        <v>946</v>
      </c>
      <c r="O169" s="334" t="s">
        <v>946</v>
      </c>
      <c r="P169" s="334" t="s">
        <v>946</v>
      </c>
      <c r="Q169" s="334" t="s">
        <v>946</v>
      </c>
      <c r="R169" s="334" t="s">
        <v>946</v>
      </c>
      <c r="S169" s="334" t="s">
        <v>946</v>
      </c>
      <c r="T169" s="334" t="s">
        <v>946</v>
      </c>
      <c r="U169" s="334" t="s">
        <v>946</v>
      </c>
      <c r="V169" s="394" t="s">
        <v>946</v>
      </c>
      <c r="W169" s="430">
        <f t="shared" si="131"/>
        <v>0</v>
      </c>
      <c r="X169" s="24">
        <v>0</v>
      </c>
      <c r="Y169" s="24"/>
      <c r="Z169" s="24"/>
      <c r="AA169" s="24"/>
      <c r="AB169" s="24"/>
      <c r="AC169" s="24"/>
      <c r="AD169" s="24"/>
      <c r="AE169" s="24"/>
      <c r="AF169" s="24"/>
      <c r="AG169" s="24"/>
      <c r="AH169" s="24"/>
      <c r="AI169" s="24"/>
      <c r="AJ169" s="24"/>
      <c r="AK169" s="24"/>
      <c r="AL169" s="25"/>
      <c r="AM169" s="56"/>
      <c r="AN169" s="164">
        <f t="shared" si="118"/>
        <v>0</v>
      </c>
      <c r="AO169" s="24">
        <v>0</v>
      </c>
      <c r="AP169" s="24">
        <v>0</v>
      </c>
    </row>
    <row r="170" spans="2:42" ht="25.5" x14ac:dyDescent="0.25">
      <c r="B170" s="833"/>
      <c r="C170" s="150" t="s">
        <v>172</v>
      </c>
      <c r="D170" s="150"/>
      <c r="E170" s="824"/>
      <c r="F170" s="138" t="s">
        <v>62</v>
      </c>
      <c r="G170" s="491">
        <f t="shared" si="130"/>
        <v>0</v>
      </c>
      <c r="H170" s="334">
        <v>0</v>
      </c>
      <c r="I170" s="334" t="s">
        <v>946</v>
      </c>
      <c r="J170" s="334" t="s">
        <v>946</v>
      </c>
      <c r="K170" s="334" t="s">
        <v>946</v>
      </c>
      <c r="L170" s="334" t="s">
        <v>946</v>
      </c>
      <c r="M170" s="334" t="s">
        <v>946</v>
      </c>
      <c r="N170" s="334" t="s">
        <v>946</v>
      </c>
      <c r="O170" s="334" t="s">
        <v>946</v>
      </c>
      <c r="P170" s="334" t="s">
        <v>946</v>
      </c>
      <c r="Q170" s="334" t="s">
        <v>946</v>
      </c>
      <c r="R170" s="334" t="s">
        <v>946</v>
      </c>
      <c r="S170" s="334" t="s">
        <v>946</v>
      </c>
      <c r="T170" s="334" t="s">
        <v>946</v>
      </c>
      <c r="U170" s="334" t="s">
        <v>946</v>
      </c>
      <c r="V170" s="394" t="s">
        <v>946</v>
      </c>
      <c r="W170" s="430">
        <f t="shared" si="131"/>
        <v>0</v>
      </c>
      <c r="X170" s="24">
        <v>0</v>
      </c>
      <c r="Y170" s="24"/>
      <c r="Z170" s="24"/>
      <c r="AA170" s="24"/>
      <c r="AB170" s="24"/>
      <c r="AC170" s="24"/>
      <c r="AD170" s="24"/>
      <c r="AE170" s="24"/>
      <c r="AF170" s="24"/>
      <c r="AG170" s="24"/>
      <c r="AH170" s="24"/>
      <c r="AI170" s="24"/>
      <c r="AJ170" s="24"/>
      <c r="AK170" s="24"/>
      <c r="AL170" s="25"/>
      <c r="AM170" s="56"/>
      <c r="AN170" s="164">
        <f t="shared" si="118"/>
        <v>0</v>
      </c>
      <c r="AO170" s="24">
        <v>0</v>
      </c>
      <c r="AP170" s="24">
        <v>0</v>
      </c>
    </row>
    <row r="171" spans="2:42" x14ac:dyDescent="0.25">
      <c r="B171" s="833"/>
      <c r="C171" s="150" t="s">
        <v>173</v>
      </c>
      <c r="D171" s="150"/>
      <c r="E171" s="824"/>
      <c r="F171" s="138" t="s">
        <v>64</v>
      </c>
      <c r="G171" s="491">
        <f t="shared" si="130"/>
        <v>0</v>
      </c>
      <c r="H171" s="334">
        <v>0</v>
      </c>
      <c r="I171" s="334" t="s">
        <v>946</v>
      </c>
      <c r="J171" s="334" t="s">
        <v>946</v>
      </c>
      <c r="K171" s="334" t="s">
        <v>946</v>
      </c>
      <c r="L171" s="334" t="s">
        <v>946</v>
      </c>
      <c r="M171" s="334" t="s">
        <v>946</v>
      </c>
      <c r="N171" s="334" t="s">
        <v>946</v>
      </c>
      <c r="O171" s="334" t="s">
        <v>946</v>
      </c>
      <c r="P171" s="334" t="s">
        <v>946</v>
      </c>
      <c r="Q171" s="334" t="s">
        <v>946</v>
      </c>
      <c r="R171" s="334" t="s">
        <v>946</v>
      </c>
      <c r="S171" s="334" t="s">
        <v>946</v>
      </c>
      <c r="T171" s="334" t="s">
        <v>946</v>
      </c>
      <c r="U171" s="334" t="s">
        <v>946</v>
      </c>
      <c r="V171" s="394" t="s">
        <v>946</v>
      </c>
      <c r="W171" s="430">
        <f t="shared" si="131"/>
        <v>0</v>
      </c>
      <c r="X171" s="24">
        <v>0</v>
      </c>
      <c r="Y171" s="24"/>
      <c r="Z171" s="24"/>
      <c r="AA171" s="24"/>
      <c r="AB171" s="24"/>
      <c r="AC171" s="24"/>
      <c r="AD171" s="24"/>
      <c r="AE171" s="24"/>
      <c r="AF171" s="24"/>
      <c r="AG171" s="24"/>
      <c r="AH171" s="24"/>
      <c r="AI171" s="24"/>
      <c r="AJ171" s="24"/>
      <c r="AK171" s="24"/>
      <c r="AL171" s="25"/>
      <c r="AM171" s="56"/>
      <c r="AN171" s="164">
        <f t="shared" si="118"/>
        <v>0</v>
      </c>
      <c r="AO171" s="24">
        <v>0</v>
      </c>
      <c r="AP171" s="24">
        <v>0</v>
      </c>
    </row>
    <row r="172" spans="2:42" x14ac:dyDescent="0.25">
      <c r="B172" s="833"/>
      <c r="C172" s="150" t="s">
        <v>174</v>
      </c>
      <c r="D172" s="150"/>
      <c r="E172" s="824"/>
      <c r="F172" s="138" t="s">
        <v>94</v>
      </c>
      <c r="G172" s="491">
        <f t="shared" si="130"/>
        <v>0</v>
      </c>
      <c r="H172" s="334">
        <v>0</v>
      </c>
      <c r="I172" s="334" t="s">
        <v>946</v>
      </c>
      <c r="J172" s="334" t="s">
        <v>946</v>
      </c>
      <c r="K172" s="334" t="s">
        <v>946</v>
      </c>
      <c r="L172" s="334" t="s">
        <v>946</v>
      </c>
      <c r="M172" s="334" t="s">
        <v>946</v>
      </c>
      <c r="N172" s="334" t="s">
        <v>946</v>
      </c>
      <c r="O172" s="334" t="s">
        <v>946</v>
      </c>
      <c r="P172" s="334" t="s">
        <v>946</v>
      </c>
      <c r="Q172" s="334" t="s">
        <v>946</v>
      </c>
      <c r="R172" s="334" t="s">
        <v>946</v>
      </c>
      <c r="S172" s="334" t="s">
        <v>946</v>
      </c>
      <c r="T172" s="334" t="s">
        <v>946</v>
      </c>
      <c r="U172" s="334" t="s">
        <v>946</v>
      </c>
      <c r="V172" s="394" t="s">
        <v>946</v>
      </c>
      <c r="W172" s="430">
        <f t="shared" si="131"/>
        <v>0</v>
      </c>
      <c r="X172" s="24">
        <v>0</v>
      </c>
      <c r="Y172" s="24"/>
      <c r="Z172" s="24"/>
      <c r="AA172" s="24"/>
      <c r="AB172" s="24"/>
      <c r="AC172" s="24"/>
      <c r="AD172" s="24"/>
      <c r="AE172" s="24"/>
      <c r="AF172" s="24"/>
      <c r="AG172" s="24"/>
      <c r="AH172" s="24"/>
      <c r="AI172" s="24"/>
      <c r="AJ172" s="24"/>
      <c r="AK172" s="24"/>
      <c r="AL172" s="25"/>
      <c r="AM172" s="56"/>
      <c r="AN172" s="164">
        <f t="shared" si="118"/>
        <v>0</v>
      </c>
      <c r="AO172" s="24">
        <v>0</v>
      </c>
      <c r="AP172" s="24">
        <v>0</v>
      </c>
    </row>
    <row r="173" spans="2:42" x14ac:dyDescent="0.25">
      <c r="B173" s="833"/>
      <c r="C173" s="150" t="s">
        <v>175</v>
      </c>
      <c r="D173" s="150"/>
      <c r="E173" s="824"/>
      <c r="F173" s="138" t="s">
        <v>66</v>
      </c>
      <c r="G173" s="491">
        <f t="shared" si="130"/>
        <v>0</v>
      </c>
      <c r="H173" s="334">
        <v>0</v>
      </c>
      <c r="I173" s="334" t="s">
        <v>946</v>
      </c>
      <c r="J173" s="334" t="s">
        <v>946</v>
      </c>
      <c r="K173" s="334" t="s">
        <v>946</v>
      </c>
      <c r="L173" s="334" t="s">
        <v>946</v>
      </c>
      <c r="M173" s="334" t="s">
        <v>946</v>
      </c>
      <c r="N173" s="334" t="s">
        <v>946</v>
      </c>
      <c r="O173" s="334" t="s">
        <v>946</v>
      </c>
      <c r="P173" s="334" t="s">
        <v>946</v>
      </c>
      <c r="Q173" s="334" t="s">
        <v>946</v>
      </c>
      <c r="R173" s="334" t="s">
        <v>946</v>
      </c>
      <c r="S173" s="334" t="s">
        <v>946</v>
      </c>
      <c r="T173" s="334" t="s">
        <v>946</v>
      </c>
      <c r="U173" s="334" t="s">
        <v>946</v>
      </c>
      <c r="V173" s="394" t="s">
        <v>946</v>
      </c>
      <c r="W173" s="430">
        <f t="shared" si="131"/>
        <v>0</v>
      </c>
      <c r="X173" s="24">
        <v>0</v>
      </c>
      <c r="Y173" s="24"/>
      <c r="Z173" s="24"/>
      <c r="AA173" s="24"/>
      <c r="AB173" s="24"/>
      <c r="AC173" s="24"/>
      <c r="AD173" s="24"/>
      <c r="AE173" s="24"/>
      <c r="AF173" s="24"/>
      <c r="AG173" s="24"/>
      <c r="AH173" s="24"/>
      <c r="AI173" s="24"/>
      <c r="AJ173" s="24"/>
      <c r="AK173" s="24"/>
      <c r="AL173" s="25"/>
      <c r="AM173" s="56"/>
      <c r="AN173" s="164">
        <f t="shared" si="118"/>
        <v>0</v>
      </c>
      <c r="AO173" s="24">
        <v>0</v>
      </c>
      <c r="AP173" s="24">
        <v>0</v>
      </c>
    </row>
    <row r="174" spans="2:42" x14ac:dyDescent="0.25">
      <c r="B174" s="833"/>
      <c r="C174" s="150" t="s">
        <v>176</v>
      </c>
      <c r="D174" s="150"/>
      <c r="E174" s="824"/>
      <c r="F174" s="138" t="s">
        <v>68</v>
      </c>
      <c r="G174" s="491">
        <f t="shared" si="130"/>
        <v>0</v>
      </c>
      <c r="H174" s="334">
        <v>0</v>
      </c>
      <c r="I174" s="334" t="s">
        <v>946</v>
      </c>
      <c r="J174" s="334" t="s">
        <v>946</v>
      </c>
      <c r="K174" s="334" t="s">
        <v>946</v>
      </c>
      <c r="L174" s="334" t="s">
        <v>946</v>
      </c>
      <c r="M174" s="334" t="s">
        <v>946</v>
      </c>
      <c r="N174" s="334" t="s">
        <v>946</v>
      </c>
      <c r="O174" s="334" t="s">
        <v>946</v>
      </c>
      <c r="P174" s="334" t="s">
        <v>946</v>
      </c>
      <c r="Q174" s="334" t="s">
        <v>946</v>
      </c>
      <c r="R174" s="334" t="s">
        <v>946</v>
      </c>
      <c r="S174" s="334" t="s">
        <v>946</v>
      </c>
      <c r="T174" s="334" t="s">
        <v>946</v>
      </c>
      <c r="U174" s="334" t="s">
        <v>946</v>
      </c>
      <c r="V174" s="394" t="s">
        <v>946</v>
      </c>
      <c r="W174" s="430">
        <f t="shared" si="131"/>
        <v>0</v>
      </c>
      <c r="X174" s="24">
        <v>0</v>
      </c>
      <c r="Y174" s="24"/>
      <c r="Z174" s="24"/>
      <c r="AA174" s="24"/>
      <c r="AB174" s="24"/>
      <c r="AC174" s="24"/>
      <c r="AD174" s="24"/>
      <c r="AE174" s="24"/>
      <c r="AF174" s="24"/>
      <c r="AG174" s="24"/>
      <c r="AH174" s="24"/>
      <c r="AI174" s="24"/>
      <c r="AJ174" s="24"/>
      <c r="AK174" s="24"/>
      <c r="AL174" s="25"/>
      <c r="AM174" s="56"/>
      <c r="AN174" s="164">
        <f t="shared" si="118"/>
        <v>0</v>
      </c>
      <c r="AO174" s="24">
        <v>0</v>
      </c>
      <c r="AP174" s="24">
        <v>0</v>
      </c>
    </row>
    <row r="175" spans="2:42" x14ac:dyDescent="0.25">
      <c r="B175" s="833"/>
      <c r="C175" s="150" t="s">
        <v>177</v>
      </c>
      <c r="D175" s="150"/>
      <c r="E175" s="824"/>
      <c r="F175" s="138" t="s">
        <v>70</v>
      </c>
      <c r="G175" s="491">
        <f t="shared" si="130"/>
        <v>0</v>
      </c>
      <c r="H175" s="334">
        <v>0</v>
      </c>
      <c r="I175" s="334" t="s">
        <v>946</v>
      </c>
      <c r="J175" s="334" t="s">
        <v>946</v>
      </c>
      <c r="K175" s="334" t="s">
        <v>946</v>
      </c>
      <c r="L175" s="334" t="s">
        <v>946</v>
      </c>
      <c r="M175" s="334" t="s">
        <v>946</v>
      </c>
      <c r="N175" s="334" t="s">
        <v>946</v>
      </c>
      <c r="O175" s="334" t="s">
        <v>946</v>
      </c>
      <c r="P175" s="334" t="s">
        <v>946</v>
      </c>
      <c r="Q175" s="334" t="s">
        <v>946</v>
      </c>
      <c r="R175" s="334" t="s">
        <v>946</v>
      </c>
      <c r="S175" s="334" t="s">
        <v>946</v>
      </c>
      <c r="T175" s="334" t="s">
        <v>946</v>
      </c>
      <c r="U175" s="334" t="s">
        <v>946</v>
      </c>
      <c r="V175" s="394" t="s">
        <v>946</v>
      </c>
      <c r="W175" s="430">
        <f t="shared" si="131"/>
        <v>0</v>
      </c>
      <c r="X175" s="24">
        <v>0</v>
      </c>
      <c r="Y175" s="24"/>
      <c r="Z175" s="24"/>
      <c r="AA175" s="24"/>
      <c r="AB175" s="24"/>
      <c r="AC175" s="24"/>
      <c r="AD175" s="24"/>
      <c r="AE175" s="24"/>
      <c r="AF175" s="24"/>
      <c r="AG175" s="24"/>
      <c r="AH175" s="24"/>
      <c r="AI175" s="24"/>
      <c r="AJ175" s="24"/>
      <c r="AK175" s="24"/>
      <c r="AL175" s="25"/>
      <c r="AM175" s="56"/>
      <c r="AN175" s="164">
        <f t="shared" si="118"/>
        <v>0</v>
      </c>
      <c r="AO175" s="24">
        <v>0</v>
      </c>
      <c r="AP175" s="24">
        <v>0</v>
      </c>
    </row>
    <row r="176" spans="2:42" x14ac:dyDescent="0.25">
      <c r="B176" s="833"/>
      <c r="C176" s="150" t="s">
        <v>178</v>
      </c>
      <c r="D176" s="150"/>
      <c r="E176" s="824"/>
      <c r="F176" s="138" t="s">
        <v>72</v>
      </c>
      <c r="G176" s="491">
        <f t="shared" si="130"/>
        <v>0</v>
      </c>
      <c r="H176" s="334">
        <v>0</v>
      </c>
      <c r="I176" s="334" t="s">
        <v>946</v>
      </c>
      <c r="J176" s="334" t="s">
        <v>946</v>
      </c>
      <c r="K176" s="334" t="s">
        <v>946</v>
      </c>
      <c r="L176" s="334" t="s">
        <v>946</v>
      </c>
      <c r="M176" s="334" t="s">
        <v>946</v>
      </c>
      <c r="N176" s="334" t="s">
        <v>946</v>
      </c>
      <c r="O176" s="334" t="s">
        <v>946</v>
      </c>
      <c r="P176" s="334" t="s">
        <v>946</v>
      </c>
      <c r="Q176" s="334" t="s">
        <v>946</v>
      </c>
      <c r="R176" s="334" t="s">
        <v>946</v>
      </c>
      <c r="S176" s="334" t="s">
        <v>946</v>
      </c>
      <c r="T176" s="334" t="s">
        <v>946</v>
      </c>
      <c r="U176" s="334" t="s">
        <v>946</v>
      </c>
      <c r="V176" s="394" t="s">
        <v>946</v>
      </c>
      <c r="W176" s="430">
        <f t="shared" si="131"/>
        <v>0</v>
      </c>
      <c r="X176" s="24">
        <v>0</v>
      </c>
      <c r="Y176" s="24"/>
      <c r="Z176" s="24"/>
      <c r="AA176" s="24"/>
      <c r="AB176" s="24"/>
      <c r="AC176" s="24"/>
      <c r="AD176" s="24"/>
      <c r="AE176" s="24"/>
      <c r="AF176" s="24"/>
      <c r="AG176" s="24"/>
      <c r="AH176" s="24"/>
      <c r="AI176" s="24"/>
      <c r="AJ176" s="24"/>
      <c r="AK176" s="24"/>
      <c r="AL176" s="25"/>
      <c r="AM176" s="56"/>
      <c r="AN176" s="164">
        <f t="shared" si="118"/>
        <v>0</v>
      </c>
      <c r="AO176" s="24">
        <v>0</v>
      </c>
      <c r="AP176" s="24">
        <v>0</v>
      </c>
    </row>
    <row r="177" spans="2:42" x14ac:dyDescent="0.25">
      <c r="B177" s="833"/>
      <c r="C177" s="150" t="s">
        <v>179</v>
      </c>
      <c r="D177" s="150"/>
      <c r="E177" s="824"/>
      <c r="F177" s="138" t="s">
        <v>74</v>
      </c>
      <c r="G177" s="491">
        <f t="shared" si="130"/>
        <v>0</v>
      </c>
      <c r="H177" s="334">
        <v>0</v>
      </c>
      <c r="I177" s="334" t="s">
        <v>946</v>
      </c>
      <c r="J177" s="334" t="s">
        <v>946</v>
      </c>
      <c r="K177" s="334" t="s">
        <v>946</v>
      </c>
      <c r="L177" s="334" t="s">
        <v>946</v>
      </c>
      <c r="M177" s="334" t="s">
        <v>946</v>
      </c>
      <c r="N177" s="334" t="s">
        <v>946</v>
      </c>
      <c r="O177" s="334" t="s">
        <v>946</v>
      </c>
      <c r="P177" s="334" t="s">
        <v>946</v>
      </c>
      <c r="Q177" s="334" t="s">
        <v>946</v>
      </c>
      <c r="R177" s="334" t="s">
        <v>946</v>
      </c>
      <c r="S177" s="334" t="s">
        <v>946</v>
      </c>
      <c r="T177" s="334" t="s">
        <v>946</v>
      </c>
      <c r="U177" s="334" t="s">
        <v>946</v>
      </c>
      <c r="V177" s="394" t="s">
        <v>946</v>
      </c>
      <c r="W177" s="430">
        <f t="shared" si="131"/>
        <v>0</v>
      </c>
      <c r="X177" s="24">
        <v>0</v>
      </c>
      <c r="Y177" s="24"/>
      <c r="Z177" s="24"/>
      <c r="AA177" s="24"/>
      <c r="AB177" s="24"/>
      <c r="AC177" s="24"/>
      <c r="AD177" s="24"/>
      <c r="AE177" s="24"/>
      <c r="AF177" s="24"/>
      <c r="AG177" s="24"/>
      <c r="AH177" s="24"/>
      <c r="AI177" s="24"/>
      <c r="AJ177" s="24"/>
      <c r="AK177" s="24"/>
      <c r="AL177" s="25"/>
      <c r="AM177" s="56"/>
      <c r="AN177" s="164">
        <f t="shared" si="118"/>
        <v>0</v>
      </c>
      <c r="AO177" s="24">
        <v>0</v>
      </c>
      <c r="AP177" s="24">
        <v>0</v>
      </c>
    </row>
    <row r="178" spans="2:42" x14ac:dyDescent="0.25">
      <c r="B178" s="833"/>
      <c r="C178" s="150" t="s">
        <v>180</v>
      </c>
      <c r="D178" s="150"/>
      <c r="E178" s="824"/>
      <c r="F178" s="138" t="s">
        <v>76</v>
      </c>
      <c r="G178" s="491">
        <f t="shared" si="130"/>
        <v>0</v>
      </c>
      <c r="H178" s="334">
        <v>0</v>
      </c>
      <c r="I178" s="334" t="s">
        <v>946</v>
      </c>
      <c r="J178" s="334" t="s">
        <v>946</v>
      </c>
      <c r="K178" s="334" t="s">
        <v>946</v>
      </c>
      <c r="L178" s="334" t="s">
        <v>946</v>
      </c>
      <c r="M178" s="334" t="s">
        <v>946</v>
      </c>
      <c r="N178" s="334" t="s">
        <v>946</v>
      </c>
      <c r="O178" s="334" t="s">
        <v>946</v>
      </c>
      <c r="P178" s="334" t="s">
        <v>946</v>
      </c>
      <c r="Q178" s="334" t="s">
        <v>946</v>
      </c>
      <c r="R178" s="334" t="s">
        <v>946</v>
      </c>
      <c r="S178" s="334" t="s">
        <v>946</v>
      </c>
      <c r="T178" s="334" t="s">
        <v>946</v>
      </c>
      <c r="U178" s="334" t="s">
        <v>946</v>
      </c>
      <c r="V178" s="394" t="s">
        <v>946</v>
      </c>
      <c r="W178" s="430">
        <f t="shared" si="131"/>
        <v>0</v>
      </c>
      <c r="X178" s="24">
        <v>0</v>
      </c>
      <c r="Y178" s="24"/>
      <c r="Z178" s="24"/>
      <c r="AA178" s="24"/>
      <c r="AB178" s="24"/>
      <c r="AC178" s="24"/>
      <c r="AD178" s="24"/>
      <c r="AE178" s="24"/>
      <c r="AF178" s="24"/>
      <c r="AG178" s="24"/>
      <c r="AH178" s="24"/>
      <c r="AI178" s="24"/>
      <c r="AJ178" s="24"/>
      <c r="AK178" s="24"/>
      <c r="AL178" s="25"/>
      <c r="AM178" s="56"/>
      <c r="AN178" s="164">
        <f t="shared" si="118"/>
        <v>0</v>
      </c>
      <c r="AO178" s="24">
        <v>0</v>
      </c>
      <c r="AP178" s="24">
        <v>0</v>
      </c>
    </row>
    <row r="179" spans="2:42" x14ac:dyDescent="0.25">
      <c r="B179" s="833"/>
      <c r="C179" s="150" t="s">
        <v>181</v>
      </c>
      <c r="D179" s="150"/>
      <c r="E179" s="824"/>
      <c r="F179" s="138" t="s">
        <v>58</v>
      </c>
      <c r="G179" s="491">
        <f t="shared" si="130"/>
        <v>0</v>
      </c>
      <c r="H179" s="334">
        <v>0</v>
      </c>
      <c r="I179" s="334" t="s">
        <v>946</v>
      </c>
      <c r="J179" s="334" t="s">
        <v>946</v>
      </c>
      <c r="K179" s="334" t="s">
        <v>946</v>
      </c>
      <c r="L179" s="334" t="s">
        <v>946</v>
      </c>
      <c r="M179" s="334" t="s">
        <v>946</v>
      </c>
      <c r="N179" s="334" t="s">
        <v>946</v>
      </c>
      <c r="O179" s="334" t="s">
        <v>946</v>
      </c>
      <c r="P179" s="334" t="s">
        <v>946</v>
      </c>
      <c r="Q179" s="334" t="s">
        <v>946</v>
      </c>
      <c r="R179" s="334" t="s">
        <v>946</v>
      </c>
      <c r="S179" s="334" t="s">
        <v>946</v>
      </c>
      <c r="T179" s="334" t="s">
        <v>946</v>
      </c>
      <c r="U179" s="334" t="s">
        <v>946</v>
      </c>
      <c r="V179" s="394" t="s">
        <v>946</v>
      </c>
      <c r="W179" s="430">
        <f t="shared" si="131"/>
        <v>0</v>
      </c>
      <c r="X179" s="24">
        <v>0</v>
      </c>
      <c r="Y179" s="24"/>
      <c r="Z179" s="24"/>
      <c r="AA179" s="24"/>
      <c r="AB179" s="24"/>
      <c r="AC179" s="24"/>
      <c r="AD179" s="24"/>
      <c r="AE179" s="24"/>
      <c r="AF179" s="24"/>
      <c r="AG179" s="24"/>
      <c r="AH179" s="24"/>
      <c r="AI179" s="24"/>
      <c r="AJ179" s="24"/>
      <c r="AK179" s="24"/>
      <c r="AL179" s="25"/>
      <c r="AM179" s="56"/>
      <c r="AN179" s="164">
        <f t="shared" si="118"/>
        <v>0</v>
      </c>
      <c r="AO179" s="24">
        <v>0</v>
      </c>
      <c r="AP179" s="24">
        <v>0</v>
      </c>
    </row>
    <row r="180" spans="2:42" x14ac:dyDescent="0.25">
      <c r="B180" s="833"/>
      <c r="C180" s="150" t="s">
        <v>182</v>
      </c>
      <c r="D180" s="150"/>
      <c r="E180" s="824"/>
      <c r="F180" s="138" t="s">
        <v>60</v>
      </c>
      <c r="G180" s="491">
        <f t="shared" si="130"/>
        <v>40000</v>
      </c>
      <c r="H180" s="334">
        <v>40000</v>
      </c>
      <c r="I180" s="334" t="s">
        <v>946</v>
      </c>
      <c r="J180" s="334" t="s">
        <v>946</v>
      </c>
      <c r="K180" s="334" t="s">
        <v>946</v>
      </c>
      <c r="L180" s="334" t="s">
        <v>946</v>
      </c>
      <c r="M180" s="334" t="s">
        <v>946</v>
      </c>
      <c r="N180" s="334" t="s">
        <v>946</v>
      </c>
      <c r="O180" s="334" t="s">
        <v>946</v>
      </c>
      <c r="P180" s="334" t="s">
        <v>946</v>
      </c>
      <c r="Q180" s="334" t="s">
        <v>946</v>
      </c>
      <c r="R180" s="334" t="s">
        <v>946</v>
      </c>
      <c r="S180" s="334" t="s">
        <v>946</v>
      </c>
      <c r="T180" s="334" t="s">
        <v>946</v>
      </c>
      <c r="U180" s="334" t="s">
        <v>946</v>
      </c>
      <c r="V180" s="394" t="s">
        <v>946</v>
      </c>
      <c r="W180" s="430">
        <f t="shared" si="131"/>
        <v>40000</v>
      </c>
      <c r="X180" s="24">
        <v>40000</v>
      </c>
      <c r="Y180" s="24"/>
      <c r="Z180" s="24"/>
      <c r="AA180" s="24"/>
      <c r="AB180" s="24"/>
      <c r="AC180" s="24"/>
      <c r="AD180" s="24"/>
      <c r="AE180" s="24"/>
      <c r="AF180" s="24"/>
      <c r="AG180" s="24"/>
      <c r="AH180" s="24"/>
      <c r="AI180" s="24"/>
      <c r="AJ180" s="24"/>
      <c r="AK180" s="24"/>
      <c r="AL180" s="25"/>
      <c r="AM180" s="56"/>
      <c r="AN180" s="164">
        <f t="shared" si="118"/>
        <v>0</v>
      </c>
      <c r="AO180" s="71">
        <v>40000</v>
      </c>
      <c r="AP180" s="72">
        <v>40000</v>
      </c>
    </row>
    <row r="181" spans="2:42" x14ac:dyDescent="0.25">
      <c r="B181" s="834"/>
      <c r="C181" s="150" t="s">
        <v>23</v>
      </c>
      <c r="D181" s="150"/>
      <c r="E181" s="825"/>
      <c r="F181" s="138"/>
      <c r="G181" s="491">
        <f t="shared" si="130"/>
        <v>0</v>
      </c>
      <c r="H181" s="334">
        <v>0</v>
      </c>
      <c r="I181" s="334" t="s">
        <v>946</v>
      </c>
      <c r="J181" s="334" t="s">
        <v>946</v>
      </c>
      <c r="K181" s="334" t="s">
        <v>946</v>
      </c>
      <c r="L181" s="334" t="s">
        <v>946</v>
      </c>
      <c r="M181" s="334" t="s">
        <v>946</v>
      </c>
      <c r="N181" s="334" t="s">
        <v>946</v>
      </c>
      <c r="O181" s="334" t="s">
        <v>946</v>
      </c>
      <c r="P181" s="334" t="s">
        <v>946</v>
      </c>
      <c r="Q181" s="334" t="s">
        <v>946</v>
      </c>
      <c r="R181" s="334" t="s">
        <v>946</v>
      </c>
      <c r="S181" s="334" t="s">
        <v>946</v>
      </c>
      <c r="T181" s="334" t="s">
        <v>946</v>
      </c>
      <c r="U181" s="334" t="s">
        <v>946</v>
      </c>
      <c r="V181" s="394" t="s">
        <v>946</v>
      </c>
      <c r="W181" s="430">
        <f t="shared" si="131"/>
        <v>0</v>
      </c>
      <c r="X181" s="24">
        <v>0</v>
      </c>
      <c r="Y181" s="24"/>
      <c r="Z181" s="24"/>
      <c r="AA181" s="24"/>
      <c r="AB181" s="24"/>
      <c r="AC181" s="24"/>
      <c r="AD181" s="24"/>
      <c r="AE181" s="24"/>
      <c r="AF181" s="24"/>
      <c r="AG181" s="24"/>
      <c r="AH181" s="24"/>
      <c r="AI181" s="24"/>
      <c r="AJ181" s="24"/>
      <c r="AK181" s="24"/>
      <c r="AL181" s="25"/>
      <c r="AM181" s="56"/>
      <c r="AN181" s="164">
        <f t="shared" si="118"/>
        <v>0</v>
      </c>
      <c r="AO181" s="71">
        <v>0</v>
      </c>
      <c r="AP181" s="72">
        <v>0</v>
      </c>
    </row>
    <row r="182" spans="2:42" ht="15.75" customHeight="1" x14ac:dyDescent="0.25">
      <c r="B182" s="818" t="s">
        <v>288</v>
      </c>
      <c r="C182" s="819"/>
      <c r="D182" s="136"/>
      <c r="E182" s="137" t="s">
        <v>247</v>
      </c>
      <c r="F182" s="138"/>
      <c r="G182" s="486">
        <f>SUM(G183:G188)</f>
        <v>85000</v>
      </c>
      <c r="H182" s="487">
        <f t="shared" ref="H182:V182" si="132">SUM(H183:H188)</f>
        <v>85000</v>
      </c>
      <c r="I182" s="487">
        <f t="shared" si="132"/>
        <v>0</v>
      </c>
      <c r="J182" s="487">
        <f t="shared" si="132"/>
        <v>0</v>
      </c>
      <c r="K182" s="487">
        <f t="shared" si="132"/>
        <v>0</v>
      </c>
      <c r="L182" s="487">
        <f t="shared" si="132"/>
        <v>0</v>
      </c>
      <c r="M182" s="487">
        <f t="shared" si="132"/>
        <v>0</v>
      </c>
      <c r="N182" s="487">
        <f t="shared" si="132"/>
        <v>0</v>
      </c>
      <c r="O182" s="487">
        <f t="shared" si="132"/>
        <v>0</v>
      </c>
      <c r="P182" s="487">
        <f t="shared" si="132"/>
        <v>0</v>
      </c>
      <c r="Q182" s="487">
        <f t="shared" si="132"/>
        <v>0</v>
      </c>
      <c r="R182" s="487">
        <f t="shared" si="132"/>
        <v>0</v>
      </c>
      <c r="S182" s="487">
        <f t="shared" si="132"/>
        <v>0</v>
      </c>
      <c r="T182" s="485">
        <f t="shared" si="132"/>
        <v>0</v>
      </c>
      <c r="U182" s="461">
        <f t="shared" si="132"/>
        <v>0</v>
      </c>
      <c r="V182" s="485">
        <f t="shared" si="132"/>
        <v>0</v>
      </c>
      <c r="W182" s="429">
        <f>SUM(W183:W188)</f>
        <v>85000</v>
      </c>
      <c r="X182" s="462">
        <f t="shared" ref="X182:AL182" si="133">SUM(X183:X188)</f>
        <v>85000</v>
      </c>
      <c r="Y182" s="462">
        <f t="shared" si="133"/>
        <v>0</v>
      </c>
      <c r="Z182" s="462">
        <f t="shared" si="133"/>
        <v>0</v>
      </c>
      <c r="AA182" s="462">
        <f t="shared" si="133"/>
        <v>0</v>
      </c>
      <c r="AB182" s="462">
        <f t="shared" ref="AB182:AI182" si="134">SUM(AB183:AB188)</f>
        <v>0</v>
      </c>
      <c r="AC182" s="462">
        <f t="shared" si="134"/>
        <v>0</v>
      </c>
      <c r="AD182" s="462">
        <f t="shared" si="134"/>
        <v>0</v>
      </c>
      <c r="AE182" s="462">
        <f t="shared" si="134"/>
        <v>0</v>
      </c>
      <c r="AF182" s="462">
        <f t="shared" si="134"/>
        <v>0</v>
      </c>
      <c r="AG182" s="462">
        <f t="shared" si="134"/>
        <v>0</v>
      </c>
      <c r="AH182" s="462">
        <f t="shared" si="134"/>
        <v>0</v>
      </c>
      <c r="AI182" s="462">
        <f t="shared" si="134"/>
        <v>0</v>
      </c>
      <c r="AJ182" s="462">
        <f t="shared" si="133"/>
        <v>0</v>
      </c>
      <c r="AK182" s="462">
        <f t="shared" si="133"/>
        <v>0</v>
      </c>
      <c r="AL182" s="463">
        <f t="shared" si="133"/>
        <v>0</v>
      </c>
      <c r="AM182" s="55"/>
      <c r="AN182" s="166">
        <f t="shared" si="118"/>
        <v>0</v>
      </c>
      <c r="AO182" s="92">
        <v>85000</v>
      </c>
      <c r="AP182" s="93">
        <v>85000</v>
      </c>
    </row>
    <row r="183" spans="2:42" x14ac:dyDescent="0.25">
      <c r="B183" s="837" t="s">
        <v>5</v>
      </c>
      <c r="C183" s="150" t="s">
        <v>289</v>
      </c>
      <c r="D183" s="150"/>
      <c r="E183" s="823" t="s">
        <v>247</v>
      </c>
      <c r="F183" s="138" t="s">
        <v>56</v>
      </c>
      <c r="G183" s="491">
        <f t="shared" ref="G183:G194" si="135">SUM(H183:V183)</f>
        <v>0</v>
      </c>
      <c r="H183" s="334" t="s">
        <v>946</v>
      </c>
      <c r="I183" s="334" t="s">
        <v>946</v>
      </c>
      <c r="J183" s="334" t="s">
        <v>946</v>
      </c>
      <c r="K183" s="334" t="s">
        <v>946</v>
      </c>
      <c r="L183" s="334" t="s">
        <v>946</v>
      </c>
      <c r="M183" s="334" t="s">
        <v>946</v>
      </c>
      <c r="N183" s="334" t="s">
        <v>946</v>
      </c>
      <c r="O183" s="334" t="s">
        <v>946</v>
      </c>
      <c r="P183" s="334" t="s">
        <v>946</v>
      </c>
      <c r="Q183" s="334" t="s">
        <v>946</v>
      </c>
      <c r="R183" s="334" t="s">
        <v>946</v>
      </c>
      <c r="S183" s="334" t="s">
        <v>946</v>
      </c>
      <c r="T183" s="334" t="s">
        <v>946</v>
      </c>
      <c r="U183" s="334" t="s">
        <v>946</v>
      </c>
      <c r="V183" s="394" t="s">
        <v>946</v>
      </c>
      <c r="W183" s="430">
        <f t="shared" ref="W183:W194" si="136">SUM(X183:AL183)</f>
        <v>0</v>
      </c>
      <c r="X183" s="24">
        <v>0</v>
      </c>
      <c r="Y183" s="24"/>
      <c r="Z183" s="24"/>
      <c r="AA183" s="24"/>
      <c r="AB183" s="24"/>
      <c r="AC183" s="24"/>
      <c r="AD183" s="24"/>
      <c r="AE183" s="24"/>
      <c r="AF183" s="24"/>
      <c r="AG183" s="24"/>
      <c r="AH183" s="24"/>
      <c r="AI183" s="24"/>
      <c r="AJ183" s="24"/>
      <c r="AK183" s="24"/>
      <c r="AL183" s="25"/>
      <c r="AM183" s="56"/>
      <c r="AN183" s="164">
        <f t="shared" si="118"/>
        <v>0</v>
      </c>
      <c r="AO183" s="94" t="s">
        <v>385</v>
      </c>
      <c r="AP183" s="95" t="s">
        <v>385</v>
      </c>
    </row>
    <row r="184" spans="2:42" x14ac:dyDescent="0.25">
      <c r="B184" s="838"/>
      <c r="C184" s="150" t="s">
        <v>183</v>
      </c>
      <c r="D184" s="150"/>
      <c r="E184" s="824"/>
      <c r="F184" s="138" t="s">
        <v>68</v>
      </c>
      <c r="G184" s="491">
        <f t="shared" si="135"/>
        <v>85000</v>
      </c>
      <c r="H184" s="334">
        <v>85000</v>
      </c>
      <c r="I184" s="334" t="s">
        <v>946</v>
      </c>
      <c r="J184" s="334" t="s">
        <v>946</v>
      </c>
      <c r="K184" s="334" t="s">
        <v>946</v>
      </c>
      <c r="L184" s="334" t="s">
        <v>946</v>
      </c>
      <c r="M184" s="334" t="s">
        <v>946</v>
      </c>
      <c r="N184" s="334" t="s">
        <v>946</v>
      </c>
      <c r="O184" s="334" t="s">
        <v>946</v>
      </c>
      <c r="P184" s="334" t="s">
        <v>946</v>
      </c>
      <c r="Q184" s="334" t="s">
        <v>946</v>
      </c>
      <c r="R184" s="334" t="s">
        <v>946</v>
      </c>
      <c r="S184" s="334" t="s">
        <v>946</v>
      </c>
      <c r="T184" s="334" t="s">
        <v>946</v>
      </c>
      <c r="U184" s="334" t="s">
        <v>946</v>
      </c>
      <c r="V184" s="394" t="s">
        <v>946</v>
      </c>
      <c r="W184" s="430">
        <f t="shared" si="136"/>
        <v>85000</v>
      </c>
      <c r="X184" s="24">
        <v>85000</v>
      </c>
      <c r="Y184" s="24"/>
      <c r="Z184" s="24"/>
      <c r="AA184" s="24"/>
      <c r="AB184" s="24"/>
      <c r="AC184" s="24"/>
      <c r="AD184" s="24"/>
      <c r="AE184" s="24"/>
      <c r="AF184" s="24"/>
      <c r="AG184" s="24"/>
      <c r="AH184" s="24"/>
      <c r="AI184" s="24"/>
      <c r="AJ184" s="24"/>
      <c r="AK184" s="24"/>
      <c r="AL184" s="25"/>
      <c r="AM184" s="56"/>
      <c r="AN184" s="164">
        <f t="shared" si="118"/>
        <v>0</v>
      </c>
      <c r="AO184" s="94" t="s">
        <v>385</v>
      </c>
      <c r="AP184" s="95" t="s">
        <v>385</v>
      </c>
    </row>
    <row r="185" spans="2:42" x14ac:dyDescent="0.25">
      <c r="B185" s="838"/>
      <c r="C185" s="167" t="s">
        <v>184</v>
      </c>
      <c r="D185" s="167"/>
      <c r="E185" s="824"/>
      <c r="F185" s="138" t="s">
        <v>62</v>
      </c>
      <c r="G185" s="491">
        <f t="shared" si="135"/>
        <v>0</v>
      </c>
      <c r="H185" s="334">
        <v>0</v>
      </c>
      <c r="I185" s="334" t="s">
        <v>946</v>
      </c>
      <c r="J185" s="334" t="s">
        <v>946</v>
      </c>
      <c r="K185" s="334" t="s">
        <v>946</v>
      </c>
      <c r="L185" s="334" t="s">
        <v>946</v>
      </c>
      <c r="M185" s="334" t="s">
        <v>946</v>
      </c>
      <c r="N185" s="334" t="s">
        <v>946</v>
      </c>
      <c r="O185" s="334" t="s">
        <v>946</v>
      </c>
      <c r="P185" s="334" t="s">
        <v>946</v>
      </c>
      <c r="Q185" s="334" t="s">
        <v>946</v>
      </c>
      <c r="R185" s="334" t="s">
        <v>946</v>
      </c>
      <c r="S185" s="334" t="s">
        <v>946</v>
      </c>
      <c r="T185" s="334" t="s">
        <v>946</v>
      </c>
      <c r="U185" s="334" t="s">
        <v>946</v>
      </c>
      <c r="V185" s="394" t="s">
        <v>946</v>
      </c>
      <c r="W185" s="430">
        <f t="shared" si="136"/>
        <v>0</v>
      </c>
      <c r="X185" s="24">
        <v>0</v>
      </c>
      <c r="Y185" s="24"/>
      <c r="Z185" s="24"/>
      <c r="AA185" s="24"/>
      <c r="AB185" s="24"/>
      <c r="AC185" s="24"/>
      <c r="AD185" s="24"/>
      <c r="AE185" s="24"/>
      <c r="AF185" s="24"/>
      <c r="AG185" s="24"/>
      <c r="AH185" s="24"/>
      <c r="AI185" s="24"/>
      <c r="AJ185" s="24"/>
      <c r="AK185" s="24"/>
      <c r="AL185" s="25"/>
      <c r="AM185" s="56"/>
      <c r="AN185" s="164">
        <f t="shared" si="118"/>
        <v>0</v>
      </c>
      <c r="AO185" s="94" t="s">
        <v>385</v>
      </c>
      <c r="AP185" s="95" t="s">
        <v>385</v>
      </c>
    </row>
    <row r="186" spans="2:42" x14ac:dyDescent="0.25">
      <c r="B186" s="838"/>
      <c r="C186" s="167" t="s">
        <v>185</v>
      </c>
      <c r="D186" s="167"/>
      <c r="E186" s="824"/>
      <c r="F186" s="138" t="s">
        <v>64</v>
      </c>
      <c r="G186" s="491">
        <f t="shared" si="135"/>
        <v>0</v>
      </c>
      <c r="H186" s="334">
        <v>0</v>
      </c>
      <c r="I186" s="334" t="s">
        <v>946</v>
      </c>
      <c r="J186" s="334" t="s">
        <v>946</v>
      </c>
      <c r="K186" s="334" t="s">
        <v>946</v>
      </c>
      <c r="L186" s="334" t="s">
        <v>946</v>
      </c>
      <c r="M186" s="334" t="s">
        <v>946</v>
      </c>
      <c r="N186" s="334" t="s">
        <v>946</v>
      </c>
      <c r="O186" s="334" t="s">
        <v>946</v>
      </c>
      <c r="P186" s="334" t="s">
        <v>946</v>
      </c>
      <c r="Q186" s="334" t="s">
        <v>946</v>
      </c>
      <c r="R186" s="334" t="s">
        <v>946</v>
      </c>
      <c r="S186" s="334" t="s">
        <v>946</v>
      </c>
      <c r="T186" s="334" t="s">
        <v>946</v>
      </c>
      <c r="U186" s="334" t="s">
        <v>946</v>
      </c>
      <c r="V186" s="394" t="s">
        <v>946</v>
      </c>
      <c r="W186" s="430">
        <f t="shared" si="136"/>
        <v>0</v>
      </c>
      <c r="X186" s="24">
        <v>0</v>
      </c>
      <c r="Y186" s="24"/>
      <c r="Z186" s="24"/>
      <c r="AA186" s="24"/>
      <c r="AB186" s="24"/>
      <c r="AC186" s="24"/>
      <c r="AD186" s="24"/>
      <c r="AE186" s="24"/>
      <c r="AF186" s="24"/>
      <c r="AG186" s="24"/>
      <c r="AH186" s="24"/>
      <c r="AI186" s="24"/>
      <c r="AJ186" s="24"/>
      <c r="AK186" s="24"/>
      <c r="AL186" s="25"/>
      <c r="AM186" s="56"/>
      <c r="AN186" s="164">
        <f t="shared" si="118"/>
        <v>0</v>
      </c>
      <c r="AO186" s="94" t="s">
        <v>385</v>
      </c>
      <c r="AP186" s="95" t="s">
        <v>385</v>
      </c>
    </row>
    <row r="187" spans="2:42" x14ac:dyDescent="0.25">
      <c r="B187" s="838"/>
      <c r="C187" s="167" t="s">
        <v>186</v>
      </c>
      <c r="D187" s="167"/>
      <c r="E187" s="824"/>
      <c r="F187" s="138" t="s">
        <v>66</v>
      </c>
      <c r="G187" s="491">
        <f t="shared" si="135"/>
        <v>0</v>
      </c>
      <c r="H187" s="334">
        <v>0</v>
      </c>
      <c r="I187" s="334" t="s">
        <v>946</v>
      </c>
      <c r="J187" s="334" t="s">
        <v>946</v>
      </c>
      <c r="K187" s="334" t="s">
        <v>946</v>
      </c>
      <c r="L187" s="334" t="s">
        <v>946</v>
      </c>
      <c r="M187" s="334" t="s">
        <v>946</v>
      </c>
      <c r="N187" s="334" t="s">
        <v>946</v>
      </c>
      <c r="O187" s="334" t="s">
        <v>946</v>
      </c>
      <c r="P187" s="334" t="s">
        <v>946</v>
      </c>
      <c r="Q187" s="334" t="s">
        <v>946</v>
      </c>
      <c r="R187" s="334" t="s">
        <v>946</v>
      </c>
      <c r="S187" s="334" t="s">
        <v>946</v>
      </c>
      <c r="T187" s="334" t="s">
        <v>946</v>
      </c>
      <c r="U187" s="334" t="s">
        <v>946</v>
      </c>
      <c r="V187" s="394" t="s">
        <v>946</v>
      </c>
      <c r="W187" s="430">
        <f t="shared" si="136"/>
        <v>0</v>
      </c>
      <c r="X187" s="24">
        <v>0</v>
      </c>
      <c r="Y187" s="24"/>
      <c r="Z187" s="24"/>
      <c r="AA187" s="24"/>
      <c r="AB187" s="24"/>
      <c r="AC187" s="24"/>
      <c r="AD187" s="24"/>
      <c r="AE187" s="24"/>
      <c r="AF187" s="24"/>
      <c r="AG187" s="24"/>
      <c r="AH187" s="24"/>
      <c r="AI187" s="24"/>
      <c r="AJ187" s="24"/>
      <c r="AK187" s="24"/>
      <c r="AL187" s="25"/>
      <c r="AM187" s="56"/>
      <c r="AN187" s="164">
        <f t="shared" si="118"/>
        <v>0</v>
      </c>
      <c r="AO187" s="94" t="s">
        <v>385</v>
      </c>
      <c r="AP187" s="95" t="s">
        <v>385</v>
      </c>
    </row>
    <row r="188" spans="2:42" x14ac:dyDescent="0.25">
      <c r="B188" s="839"/>
      <c r="C188" s="167" t="s">
        <v>23</v>
      </c>
      <c r="D188" s="167"/>
      <c r="E188" s="825"/>
      <c r="F188" s="138"/>
      <c r="G188" s="491">
        <f t="shared" si="135"/>
        <v>0</v>
      </c>
      <c r="H188" s="334">
        <v>0</v>
      </c>
      <c r="I188" s="334" t="s">
        <v>946</v>
      </c>
      <c r="J188" s="334" t="s">
        <v>946</v>
      </c>
      <c r="K188" s="334" t="s">
        <v>946</v>
      </c>
      <c r="L188" s="334" t="s">
        <v>946</v>
      </c>
      <c r="M188" s="334" t="s">
        <v>946</v>
      </c>
      <c r="N188" s="334" t="s">
        <v>946</v>
      </c>
      <c r="O188" s="334" t="s">
        <v>946</v>
      </c>
      <c r="P188" s="334" t="s">
        <v>946</v>
      </c>
      <c r="Q188" s="334" t="s">
        <v>946</v>
      </c>
      <c r="R188" s="334" t="s">
        <v>946</v>
      </c>
      <c r="S188" s="334" t="s">
        <v>946</v>
      </c>
      <c r="T188" s="334" t="s">
        <v>946</v>
      </c>
      <c r="U188" s="334" t="s">
        <v>946</v>
      </c>
      <c r="V188" s="394" t="s">
        <v>946</v>
      </c>
      <c r="W188" s="430">
        <f t="shared" si="136"/>
        <v>0</v>
      </c>
      <c r="X188" s="24">
        <v>0</v>
      </c>
      <c r="Y188" s="24"/>
      <c r="Z188" s="24"/>
      <c r="AA188" s="24"/>
      <c r="AB188" s="24"/>
      <c r="AC188" s="24"/>
      <c r="AD188" s="24"/>
      <c r="AE188" s="24"/>
      <c r="AF188" s="24"/>
      <c r="AG188" s="24"/>
      <c r="AH188" s="24"/>
      <c r="AI188" s="24"/>
      <c r="AJ188" s="24"/>
      <c r="AK188" s="24"/>
      <c r="AL188" s="25"/>
      <c r="AM188" s="56"/>
      <c r="AN188" s="164">
        <f t="shared" si="118"/>
        <v>0</v>
      </c>
      <c r="AO188" s="94" t="s">
        <v>385</v>
      </c>
      <c r="AP188" s="95" t="s">
        <v>385</v>
      </c>
    </row>
    <row r="189" spans="2:42" ht="15.75" customHeight="1" x14ac:dyDescent="0.25">
      <c r="B189" s="859" t="s">
        <v>290</v>
      </c>
      <c r="C189" s="860"/>
      <c r="D189" s="192"/>
      <c r="E189" s="137" t="s">
        <v>248</v>
      </c>
      <c r="F189" s="138"/>
      <c r="G189" s="486">
        <f t="shared" si="135"/>
        <v>0</v>
      </c>
      <c r="H189" s="334">
        <v>0</v>
      </c>
      <c r="I189" s="334" t="s">
        <v>946</v>
      </c>
      <c r="J189" s="334" t="s">
        <v>946</v>
      </c>
      <c r="K189" s="334" t="s">
        <v>946</v>
      </c>
      <c r="L189" s="334" t="s">
        <v>946</v>
      </c>
      <c r="M189" s="334" t="s">
        <v>946</v>
      </c>
      <c r="N189" s="334" t="s">
        <v>946</v>
      </c>
      <c r="O189" s="334" t="s">
        <v>946</v>
      </c>
      <c r="P189" s="334" t="s">
        <v>946</v>
      </c>
      <c r="Q189" s="334" t="s">
        <v>946</v>
      </c>
      <c r="R189" s="334" t="s">
        <v>946</v>
      </c>
      <c r="S189" s="334" t="s">
        <v>946</v>
      </c>
      <c r="T189" s="334" t="s">
        <v>946</v>
      </c>
      <c r="U189" s="334" t="s">
        <v>946</v>
      </c>
      <c r="V189" s="394" t="s">
        <v>946</v>
      </c>
      <c r="W189" s="429">
        <f t="shared" si="136"/>
        <v>0</v>
      </c>
      <c r="X189" s="24">
        <v>0</v>
      </c>
      <c r="Y189" s="27"/>
      <c r="Z189" s="27"/>
      <c r="AA189" s="27"/>
      <c r="AB189" s="27"/>
      <c r="AC189" s="27"/>
      <c r="AD189" s="27"/>
      <c r="AE189" s="27"/>
      <c r="AF189" s="27"/>
      <c r="AG189" s="27"/>
      <c r="AH189" s="27"/>
      <c r="AI189" s="27"/>
      <c r="AJ189" s="27"/>
      <c r="AK189" s="27"/>
      <c r="AL189" s="28"/>
      <c r="AM189" s="57"/>
      <c r="AN189" s="166">
        <f t="shared" ref="AN189:AN220" si="137">W189-G189</f>
        <v>0</v>
      </c>
      <c r="AO189" s="24">
        <v>0</v>
      </c>
      <c r="AP189" s="24">
        <v>0</v>
      </c>
    </row>
    <row r="190" spans="2:42" ht="15.75" customHeight="1" x14ac:dyDescent="0.25">
      <c r="B190" s="861" t="s">
        <v>291</v>
      </c>
      <c r="C190" s="862"/>
      <c r="D190" s="193"/>
      <c r="E190" s="137" t="s">
        <v>249</v>
      </c>
      <c r="F190" s="138"/>
      <c r="G190" s="486">
        <f t="shared" si="135"/>
        <v>0</v>
      </c>
      <c r="H190" s="334">
        <v>0</v>
      </c>
      <c r="I190" s="334" t="s">
        <v>946</v>
      </c>
      <c r="J190" s="334" t="s">
        <v>946</v>
      </c>
      <c r="K190" s="334" t="s">
        <v>946</v>
      </c>
      <c r="L190" s="334" t="s">
        <v>946</v>
      </c>
      <c r="M190" s="334" t="s">
        <v>946</v>
      </c>
      <c r="N190" s="334" t="s">
        <v>946</v>
      </c>
      <c r="O190" s="334" t="s">
        <v>946</v>
      </c>
      <c r="P190" s="334" t="s">
        <v>946</v>
      </c>
      <c r="Q190" s="334" t="s">
        <v>946</v>
      </c>
      <c r="R190" s="334" t="s">
        <v>946</v>
      </c>
      <c r="S190" s="334" t="s">
        <v>946</v>
      </c>
      <c r="T190" s="334" t="s">
        <v>946</v>
      </c>
      <c r="U190" s="334" t="s">
        <v>946</v>
      </c>
      <c r="V190" s="394" t="s">
        <v>946</v>
      </c>
      <c r="W190" s="429">
        <f t="shared" si="136"/>
        <v>0</v>
      </c>
      <c r="X190" s="24">
        <v>0</v>
      </c>
      <c r="Y190" s="27"/>
      <c r="Z190" s="27"/>
      <c r="AA190" s="27"/>
      <c r="AB190" s="27"/>
      <c r="AC190" s="27"/>
      <c r="AD190" s="27"/>
      <c r="AE190" s="27"/>
      <c r="AF190" s="27"/>
      <c r="AG190" s="27"/>
      <c r="AH190" s="27"/>
      <c r="AI190" s="27"/>
      <c r="AJ190" s="27"/>
      <c r="AK190" s="27"/>
      <c r="AL190" s="28"/>
      <c r="AM190" s="57"/>
      <c r="AN190" s="166">
        <f t="shared" si="137"/>
        <v>0</v>
      </c>
      <c r="AO190" s="24">
        <v>0</v>
      </c>
      <c r="AP190" s="24">
        <v>0</v>
      </c>
    </row>
    <row r="191" spans="2:42" ht="26.25" x14ac:dyDescent="0.25">
      <c r="B191" s="861" t="s">
        <v>292</v>
      </c>
      <c r="C191" s="862"/>
      <c r="D191" s="193"/>
      <c r="E191" s="171" t="s">
        <v>250</v>
      </c>
      <c r="F191" s="138"/>
      <c r="G191" s="486">
        <f t="shared" si="135"/>
        <v>0</v>
      </c>
      <c r="H191" s="334">
        <v>0</v>
      </c>
      <c r="I191" s="334" t="s">
        <v>946</v>
      </c>
      <c r="J191" s="334" t="s">
        <v>946</v>
      </c>
      <c r="K191" s="334" t="s">
        <v>946</v>
      </c>
      <c r="L191" s="334" t="s">
        <v>946</v>
      </c>
      <c r="M191" s="334" t="s">
        <v>946</v>
      </c>
      <c r="N191" s="334" t="s">
        <v>946</v>
      </c>
      <c r="O191" s="334" t="s">
        <v>946</v>
      </c>
      <c r="P191" s="334" t="s">
        <v>946</v>
      </c>
      <c r="Q191" s="334" t="s">
        <v>946</v>
      </c>
      <c r="R191" s="334" t="s">
        <v>946</v>
      </c>
      <c r="S191" s="334" t="s">
        <v>946</v>
      </c>
      <c r="T191" s="334" t="s">
        <v>946</v>
      </c>
      <c r="U191" s="334" t="s">
        <v>946</v>
      </c>
      <c r="V191" s="394" t="s">
        <v>946</v>
      </c>
      <c r="W191" s="429">
        <f t="shared" si="136"/>
        <v>0</v>
      </c>
      <c r="X191" s="24">
        <v>0</v>
      </c>
      <c r="Y191" s="27"/>
      <c r="Z191" s="27"/>
      <c r="AA191" s="27"/>
      <c r="AB191" s="27"/>
      <c r="AC191" s="27"/>
      <c r="AD191" s="27"/>
      <c r="AE191" s="27"/>
      <c r="AF191" s="27"/>
      <c r="AG191" s="27"/>
      <c r="AH191" s="27"/>
      <c r="AI191" s="27"/>
      <c r="AJ191" s="27"/>
      <c r="AK191" s="27"/>
      <c r="AL191" s="28"/>
      <c r="AM191" s="57"/>
      <c r="AN191" s="166">
        <f t="shared" si="137"/>
        <v>0</v>
      </c>
      <c r="AO191" s="24">
        <v>0</v>
      </c>
      <c r="AP191" s="24">
        <v>0</v>
      </c>
    </row>
    <row r="192" spans="2:42" ht="15.75" customHeight="1" x14ac:dyDescent="0.25">
      <c r="B192" s="859" t="s">
        <v>293</v>
      </c>
      <c r="C192" s="860"/>
      <c r="D192" s="192"/>
      <c r="E192" s="137" t="s">
        <v>251</v>
      </c>
      <c r="F192" s="138"/>
      <c r="G192" s="486">
        <f t="shared" si="135"/>
        <v>0</v>
      </c>
      <c r="H192" s="334">
        <v>0</v>
      </c>
      <c r="I192" s="334" t="s">
        <v>946</v>
      </c>
      <c r="J192" s="334" t="s">
        <v>946</v>
      </c>
      <c r="K192" s="334" t="s">
        <v>946</v>
      </c>
      <c r="L192" s="334" t="s">
        <v>946</v>
      </c>
      <c r="M192" s="334" t="s">
        <v>946</v>
      </c>
      <c r="N192" s="334" t="s">
        <v>946</v>
      </c>
      <c r="O192" s="334" t="s">
        <v>946</v>
      </c>
      <c r="P192" s="334" t="s">
        <v>946</v>
      </c>
      <c r="Q192" s="334" t="s">
        <v>946</v>
      </c>
      <c r="R192" s="334" t="s">
        <v>946</v>
      </c>
      <c r="S192" s="334" t="s">
        <v>946</v>
      </c>
      <c r="T192" s="334" t="s">
        <v>946</v>
      </c>
      <c r="U192" s="334" t="s">
        <v>946</v>
      </c>
      <c r="V192" s="394" t="s">
        <v>946</v>
      </c>
      <c r="W192" s="429">
        <f t="shared" si="136"/>
        <v>0</v>
      </c>
      <c r="X192" s="24">
        <v>0</v>
      </c>
      <c r="Y192" s="27"/>
      <c r="Z192" s="27"/>
      <c r="AA192" s="27"/>
      <c r="AB192" s="27"/>
      <c r="AC192" s="27"/>
      <c r="AD192" s="27"/>
      <c r="AE192" s="27"/>
      <c r="AF192" s="27"/>
      <c r="AG192" s="27"/>
      <c r="AH192" s="27"/>
      <c r="AI192" s="27"/>
      <c r="AJ192" s="27"/>
      <c r="AK192" s="27"/>
      <c r="AL192" s="28"/>
      <c r="AM192" s="57"/>
      <c r="AN192" s="166">
        <f t="shared" si="137"/>
        <v>0</v>
      </c>
      <c r="AO192" s="24">
        <v>0</v>
      </c>
      <c r="AP192" s="24">
        <v>0</v>
      </c>
    </row>
    <row r="193" spans="2:42" ht="15.75" customHeight="1" x14ac:dyDescent="0.25">
      <c r="B193" s="861" t="s">
        <v>294</v>
      </c>
      <c r="C193" s="862"/>
      <c r="D193" s="193"/>
      <c r="E193" s="137" t="s">
        <v>252</v>
      </c>
      <c r="F193" s="138"/>
      <c r="G193" s="486">
        <f t="shared" si="135"/>
        <v>0</v>
      </c>
      <c r="H193" s="334">
        <v>0</v>
      </c>
      <c r="I193" s="334" t="s">
        <v>946</v>
      </c>
      <c r="J193" s="334" t="s">
        <v>946</v>
      </c>
      <c r="K193" s="334" t="s">
        <v>946</v>
      </c>
      <c r="L193" s="334" t="s">
        <v>946</v>
      </c>
      <c r="M193" s="334" t="s">
        <v>946</v>
      </c>
      <c r="N193" s="334" t="s">
        <v>946</v>
      </c>
      <c r="O193" s="334" t="s">
        <v>946</v>
      </c>
      <c r="P193" s="334" t="s">
        <v>946</v>
      </c>
      <c r="Q193" s="334" t="s">
        <v>946</v>
      </c>
      <c r="R193" s="334" t="s">
        <v>946</v>
      </c>
      <c r="S193" s="334" t="s">
        <v>946</v>
      </c>
      <c r="T193" s="334" t="s">
        <v>946</v>
      </c>
      <c r="U193" s="334" t="s">
        <v>946</v>
      </c>
      <c r="V193" s="394" t="s">
        <v>946</v>
      </c>
      <c r="W193" s="429">
        <f t="shared" si="136"/>
        <v>0</v>
      </c>
      <c r="X193" s="24">
        <v>0</v>
      </c>
      <c r="Y193" s="27"/>
      <c r="Z193" s="27"/>
      <c r="AA193" s="27"/>
      <c r="AB193" s="27"/>
      <c r="AC193" s="27"/>
      <c r="AD193" s="27"/>
      <c r="AE193" s="27"/>
      <c r="AF193" s="27"/>
      <c r="AG193" s="27"/>
      <c r="AH193" s="27"/>
      <c r="AI193" s="27"/>
      <c r="AJ193" s="27"/>
      <c r="AK193" s="27"/>
      <c r="AL193" s="28"/>
      <c r="AM193" s="57"/>
      <c r="AN193" s="166">
        <f t="shared" si="137"/>
        <v>0</v>
      </c>
      <c r="AO193" s="24">
        <v>0</v>
      </c>
      <c r="AP193" s="24">
        <v>0</v>
      </c>
    </row>
    <row r="194" spans="2:42" ht="15.75" customHeight="1" x14ac:dyDescent="0.25">
      <c r="B194" s="846" t="s">
        <v>295</v>
      </c>
      <c r="C194" s="847"/>
      <c r="D194" s="194"/>
      <c r="E194" s="137" t="s">
        <v>253</v>
      </c>
      <c r="F194" s="138"/>
      <c r="G194" s="486">
        <f t="shared" si="135"/>
        <v>0</v>
      </c>
      <c r="H194" s="334">
        <v>0</v>
      </c>
      <c r="I194" s="334" t="s">
        <v>946</v>
      </c>
      <c r="J194" s="334" t="s">
        <v>946</v>
      </c>
      <c r="K194" s="334" t="s">
        <v>946</v>
      </c>
      <c r="L194" s="334" t="s">
        <v>946</v>
      </c>
      <c r="M194" s="334" t="s">
        <v>946</v>
      </c>
      <c r="N194" s="334" t="s">
        <v>946</v>
      </c>
      <c r="O194" s="334" t="s">
        <v>946</v>
      </c>
      <c r="P194" s="334" t="s">
        <v>946</v>
      </c>
      <c r="Q194" s="334" t="s">
        <v>946</v>
      </c>
      <c r="R194" s="334" t="s">
        <v>946</v>
      </c>
      <c r="S194" s="334" t="s">
        <v>946</v>
      </c>
      <c r="T194" s="334" t="s">
        <v>946</v>
      </c>
      <c r="U194" s="334" t="s">
        <v>946</v>
      </c>
      <c r="V194" s="394" t="s">
        <v>946</v>
      </c>
      <c r="W194" s="429">
        <f t="shared" si="136"/>
        <v>0</v>
      </c>
      <c r="X194" s="24">
        <v>0</v>
      </c>
      <c r="Y194" s="27"/>
      <c r="Z194" s="27"/>
      <c r="AA194" s="27"/>
      <c r="AB194" s="27"/>
      <c r="AC194" s="27"/>
      <c r="AD194" s="27"/>
      <c r="AE194" s="27"/>
      <c r="AF194" s="27"/>
      <c r="AG194" s="27"/>
      <c r="AH194" s="27"/>
      <c r="AI194" s="27"/>
      <c r="AJ194" s="27"/>
      <c r="AK194" s="27"/>
      <c r="AL194" s="28"/>
      <c r="AM194" s="57"/>
      <c r="AN194" s="166">
        <f t="shared" si="137"/>
        <v>0</v>
      </c>
      <c r="AO194" s="24">
        <v>0</v>
      </c>
      <c r="AP194" s="24">
        <v>0</v>
      </c>
    </row>
    <row r="195" spans="2:42" ht="15.75" customHeight="1" x14ac:dyDescent="0.25">
      <c r="B195" s="859" t="s">
        <v>296</v>
      </c>
      <c r="C195" s="860"/>
      <c r="D195" s="192"/>
      <c r="E195" s="137" t="s">
        <v>254</v>
      </c>
      <c r="F195" s="138"/>
      <c r="G195" s="486">
        <f>SUM(G196:G201)</f>
        <v>0</v>
      </c>
      <c r="H195" s="487">
        <f t="shared" ref="H195:V195" si="138">SUM(H196:H201)</f>
        <v>0</v>
      </c>
      <c r="I195" s="487">
        <f t="shared" si="138"/>
        <v>0</v>
      </c>
      <c r="J195" s="487">
        <f t="shared" si="138"/>
        <v>0</v>
      </c>
      <c r="K195" s="487">
        <f t="shared" si="138"/>
        <v>0</v>
      </c>
      <c r="L195" s="487">
        <f t="shared" si="138"/>
        <v>0</v>
      </c>
      <c r="M195" s="487">
        <f t="shared" si="138"/>
        <v>0</v>
      </c>
      <c r="N195" s="487">
        <f t="shared" si="138"/>
        <v>0</v>
      </c>
      <c r="O195" s="487">
        <f t="shared" si="138"/>
        <v>0</v>
      </c>
      <c r="P195" s="487">
        <f t="shared" si="138"/>
        <v>0</v>
      </c>
      <c r="Q195" s="487">
        <f t="shared" si="138"/>
        <v>0</v>
      </c>
      <c r="R195" s="487">
        <f t="shared" si="138"/>
        <v>0</v>
      </c>
      <c r="S195" s="487">
        <f t="shared" si="138"/>
        <v>0</v>
      </c>
      <c r="T195" s="487">
        <f t="shared" si="138"/>
        <v>0</v>
      </c>
      <c r="U195" s="487">
        <f t="shared" si="138"/>
        <v>0</v>
      </c>
      <c r="V195" s="485">
        <f t="shared" si="138"/>
        <v>0</v>
      </c>
      <c r="W195" s="429">
        <f>SUM(W196:W201)</f>
        <v>0</v>
      </c>
      <c r="X195" s="462">
        <f t="shared" ref="X195:AL195" si="139">SUM(X196:X201)</f>
        <v>0</v>
      </c>
      <c r="Y195" s="462">
        <f t="shared" si="139"/>
        <v>0</v>
      </c>
      <c r="Z195" s="462">
        <f t="shared" si="139"/>
        <v>0</v>
      </c>
      <c r="AA195" s="462">
        <f t="shared" si="139"/>
        <v>0</v>
      </c>
      <c r="AB195" s="462">
        <f t="shared" ref="AB195:AI195" si="140">SUM(AB196:AB201)</f>
        <v>0</v>
      </c>
      <c r="AC195" s="462">
        <f t="shared" si="140"/>
        <v>0</v>
      </c>
      <c r="AD195" s="462">
        <f t="shared" si="140"/>
        <v>0</v>
      </c>
      <c r="AE195" s="462">
        <f t="shared" si="140"/>
        <v>0</v>
      </c>
      <c r="AF195" s="462">
        <f t="shared" si="140"/>
        <v>0</v>
      </c>
      <c r="AG195" s="462">
        <f t="shared" si="140"/>
        <v>0</v>
      </c>
      <c r="AH195" s="462">
        <f t="shared" si="140"/>
        <v>0</v>
      </c>
      <c r="AI195" s="462">
        <f t="shared" si="140"/>
        <v>0</v>
      </c>
      <c r="AJ195" s="462">
        <f t="shared" si="139"/>
        <v>0</v>
      </c>
      <c r="AK195" s="462">
        <f t="shared" si="139"/>
        <v>0</v>
      </c>
      <c r="AL195" s="463">
        <f t="shared" si="139"/>
        <v>0</v>
      </c>
      <c r="AM195" s="488"/>
      <c r="AN195" s="166">
        <f t="shared" si="137"/>
        <v>0</v>
      </c>
      <c r="AO195" s="489">
        <f t="shared" ref="AO195:AP195" si="141">SUM(AO196:AO201)</f>
        <v>0</v>
      </c>
      <c r="AP195" s="490">
        <f t="shared" si="141"/>
        <v>0</v>
      </c>
    </row>
    <row r="196" spans="2:42" x14ac:dyDescent="0.25">
      <c r="B196" s="848" t="s">
        <v>5</v>
      </c>
      <c r="C196" s="150" t="s">
        <v>187</v>
      </c>
      <c r="D196" s="150"/>
      <c r="E196" s="823" t="s">
        <v>254</v>
      </c>
      <c r="F196" s="587"/>
      <c r="G196" s="491">
        <f t="shared" ref="G196:G201" si="142">SUM(H196:V196)</f>
        <v>0</v>
      </c>
      <c r="H196" s="334">
        <v>0</v>
      </c>
      <c r="I196" s="334" t="s">
        <v>946</v>
      </c>
      <c r="J196" s="334" t="s">
        <v>946</v>
      </c>
      <c r="K196" s="334" t="s">
        <v>946</v>
      </c>
      <c r="L196" s="334" t="s">
        <v>946</v>
      </c>
      <c r="M196" s="334" t="s">
        <v>946</v>
      </c>
      <c r="N196" s="334" t="s">
        <v>946</v>
      </c>
      <c r="O196" s="334" t="s">
        <v>946</v>
      </c>
      <c r="P196" s="334" t="s">
        <v>946</v>
      </c>
      <c r="Q196" s="334" t="s">
        <v>946</v>
      </c>
      <c r="R196" s="334" t="s">
        <v>946</v>
      </c>
      <c r="S196" s="334" t="s">
        <v>946</v>
      </c>
      <c r="T196" s="334" t="s">
        <v>946</v>
      </c>
      <c r="U196" s="334" t="s">
        <v>946</v>
      </c>
      <c r="V196" s="394" t="s">
        <v>946</v>
      </c>
      <c r="W196" s="430">
        <f t="shared" ref="W196:W201" si="143">SUM(X196:AL196)</f>
        <v>0</v>
      </c>
      <c r="X196" s="24">
        <v>0</v>
      </c>
      <c r="Y196" s="24"/>
      <c r="Z196" s="24"/>
      <c r="AA196" s="24"/>
      <c r="AB196" s="24"/>
      <c r="AC196" s="24"/>
      <c r="AD196" s="24"/>
      <c r="AE196" s="24"/>
      <c r="AF196" s="24"/>
      <c r="AG196" s="24"/>
      <c r="AH196" s="24"/>
      <c r="AI196" s="24"/>
      <c r="AJ196" s="24"/>
      <c r="AK196" s="24"/>
      <c r="AL196" s="25"/>
      <c r="AM196" s="56"/>
      <c r="AN196" s="164">
        <f t="shared" si="137"/>
        <v>0</v>
      </c>
      <c r="AO196" s="24">
        <v>0</v>
      </c>
      <c r="AP196" s="24">
        <v>0</v>
      </c>
    </row>
    <row r="197" spans="2:42" ht="25.5" x14ac:dyDescent="0.25">
      <c r="B197" s="849"/>
      <c r="C197" s="150" t="s">
        <v>188</v>
      </c>
      <c r="D197" s="150"/>
      <c r="E197" s="824"/>
      <c r="F197" s="587"/>
      <c r="G197" s="491">
        <f t="shared" si="142"/>
        <v>0</v>
      </c>
      <c r="H197" s="334">
        <v>0</v>
      </c>
      <c r="I197" s="334" t="s">
        <v>946</v>
      </c>
      <c r="J197" s="334" t="s">
        <v>946</v>
      </c>
      <c r="K197" s="334" t="s">
        <v>946</v>
      </c>
      <c r="L197" s="334" t="s">
        <v>946</v>
      </c>
      <c r="M197" s="334" t="s">
        <v>946</v>
      </c>
      <c r="N197" s="334" t="s">
        <v>946</v>
      </c>
      <c r="O197" s="334" t="s">
        <v>946</v>
      </c>
      <c r="P197" s="334" t="s">
        <v>946</v>
      </c>
      <c r="Q197" s="334" t="s">
        <v>946</v>
      </c>
      <c r="R197" s="334" t="s">
        <v>946</v>
      </c>
      <c r="S197" s="334" t="s">
        <v>946</v>
      </c>
      <c r="T197" s="334" t="s">
        <v>946</v>
      </c>
      <c r="U197" s="334" t="s">
        <v>946</v>
      </c>
      <c r="V197" s="394" t="s">
        <v>946</v>
      </c>
      <c r="W197" s="430">
        <f t="shared" si="143"/>
        <v>0</v>
      </c>
      <c r="X197" s="24">
        <v>0</v>
      </c>
      <c r="Y197" s="24"/>
      <c r="Z197" s="24"/>
      <c r="AA197" s="24"/>
      <c r="AB197" s="24"/>
      <c r="AC197" s="24"/>
      <c r="AD197" s="24"/>
      <c r="AE197" s="24"/>
      <c r="AF197" s="24"/>
      <c r="AG197" s="24"/>
      <c r="AH197" s="24"/>
      <c r="AI197" s="24"/>
      <c r="AJ197" s="24"/>
      <c r="AK197" s="24"/>
      <c r="AL197" s="25"/>
      <c r="AM197" s="56"/>
      <c r="AN197" s="164">
        <f t="shared" si="137"/>
        <v>0</v>
      </c>
      <c r="AO197" s="24">
        <v>0</v>
      </c>
      <c r="AP197" s="24">
        <v>0</v>
      </c>
    </row>
    <row r="198" spans="2:42" x14ac:dyDescent="0.25">
      <c r="B198" s="849"/>
      <c r="C198" s="150" t="s">
        <v>189</v>
      </c>
      <c r="D198" s="150"/>
      <c r="E198" s="824"/>
      <c r="F198" s="138" t="s">
        <v>68</v>
      </c>
      <c r="G198" s="491">
        <f t="shared" si="142"/>
        <v>0</v>
      </c>
      <c r="H198" s="334">
        <v>0</v>
      </c>
      <c r="I198" s="334" t="s">
        <v>946</v>
      </c>
      <c r="J198" s="334" t="s">
        <v>946</v>
      </c>
      <c r="K198" s="334" t="s">
        <v>946</v>
      </c>
      <c r="L198" s="334" t="s">
        <v>946</v>
      </c>
      <c r="M198" s="334" t="s">
        <v>946</v>
      </c>
      <c r="N198" s="334" t="s">
        <v>946</v>
      </c>
      <c r="O198" s="334" t="s">
        <v>946</v>
      </c>
      <c r="P198" s="334" t="s">
        <v>946</v>
      </c>
      <c r="Q198" s="334" t="s">
        <v>946</v>
      </c>
      <c r="R198" s="334" t="s">
        <v>946</v>
      </c>
      <c r="S198" s="334" t="s">
        <v>946</v>
      </c>
      <c r="T198" s="334" t="s">
        <v>946</v>
      </c>
      <c r="U198" s="334" t="s">
        <v>946</v>
      </c>
      <c r="V198" s="394" t="s">
        <v>946</v>
      </c>
      <c r="W198" s="430">
        <f t="shared" si="143"/>
        <v>0</v>
      </c>
      <c r="X198" s="24">
        <v>0</v>
      </c>
      <c r="Y198" s="24"/>
      <c r="Z198" s="24"/>
      <c r="AA198" s="24"/>
      <c r="AB198" s="24"/>
      <c r="AC198" s="24"/>
      <c r="AD198" s="24"/>
      <c r="AE198" s="24"/>
      <c r="AF198" s="24"/>
      <c r="AG198" s="24"/>
      <c r="AH198" s="24"/>
      <c r="AI198" s="24"/>
      <c r="AJ198" s="24"/>
      <c r="AK198" s="24"/>
      <c r="AL198" s="25"/>
      <c r="AM198" s="56"/>
      <c r="AN198" s="164">
        <f t="shared" si="137"/>
        <v>0</v>
      </c>
      <c r="AO198" s="24">
        <v>0</v>
      </c>
      <c r="AP198" s="24">
        <v>0</v>
      </c>
    </row>
    <row r="199" spans="2:42" x14ac:dyDescent="0.25">
      <c r="B199" s="849"/>
      <c r="C199" s="150" t="s">
        <v>190</v>
      </c>
      <c r="D199" s="150"/>
      <c r="E199" s="824"/>
      <c r="F199" s="587"/>
      <c r="G199" s="491">
        <f t="shared" si="142"/>
        <v>0</v>
      </c>
      <c r="H199" s="334">
        <v>0</v>
      </c>
      <c r="I199" s="334" t="s">
        <v>946</v>
      </c>
      <c r="J199" s="334" t="s">
        <v>946</v>
      </c>
      <c r="K199" s="334" t="s">
        <v>946</v>
      </c>
      <c r="L199" s="334" t="s">
        <v>946</v>
      </c>
      <c r="M199" s="334" t="s">
        <v>946</v>
      </c>
      <c r="N199" s="334" t="s">
        <v>946</v>
      </c>
      <c r="O199" s="334" t="s">
        <v>946</v>
      </c>
      <c r="P199" s="334" t="s">
        <v>946</v>
      </c>
      <c r="Q199" s="334" t="s">
        <v>946</v>
      </c>
      <c r="R199" s="334" t="s">
        <v>946</v>
      </c>
      <c r="S199" s="334" t="s">
        <v>946</v>
      </c>
      <c r="T199" s="334" t="s">
        <v>946</v>
      </c>
      <c r="U199" s="334" t="s">
        <v>946</v>
      </c>
      <c r="V199" s="394" t="s">
        <v>946</v>
      </c>
      <c r="W199" s="430">
        <f t="shared" si="143"/>
        <v>0</v>
      </c>
      <c r="X199" s="24">
        <v>0</v>
      </c>
      <c r="Y199" s="24"/>
      <c r="Z199" s="24"/>
      <c r="AA199" s="24"/>
      <c r="AB199" s="24"/>
      <c r="AC199" s="24"/>
      <c r="AD199" s="24"/>
      <c r="AE199" s="24"/>
      <c r="AF199" s="24"/>
      <c r="AG199" s="24"/>
      <c r="AH199" s="24"/>
      <c r="AI199" s="24"/>
      <c r="AJ199" s="24"/>
      <c r="AK199" s="24"/>
      <c r="AL199" s="25"/>
      <c r="AM199" s="56"/>
      <c r="AN199" s="164">
        <f t="shared" si="137"/>
        <v>0</v>
      </c>
      <c r="AO199" s="24">
        <v>0</v>
      </c>
      <c r="AP199" s="24">
        <v>0</v>
      </c>
    </row>
    <row r="200" spans="2:42" x14ac:dyDescent="0.25">
      <c r="B200" s="849"/>
      <c r="C200" s="150" t="s">
        <v>375</v>
      </c>
      <c r="D200" s="150"/>
      <c r="E200" s="824"/>
      <c r="F200" s="138" t="s">
        <v>76</v>
      </c>
      <c r="G200" s="491">
        <f t="shared" si="142"/>
        <v>0</v>
      </c>
      <c r="H200" s="334">
        <v>0</v>
      </c>
      <c r="I200" s="334" t="s">
        <v>946</v>
      </c>
      <c r="J200" s="334" t="s">
        <v>946</v>
      </c>
      <c r="K200" s="334" t="s">
        <v>946</v>
      </c>
      <c r="L200" s="334" t="s">
        <v>946</v>
      </c>
      <c r="M200" s="334" t="s">
        <v>946</v>
      </c>
      <c r="N200" s="334" t="s">
        <v>946</v>
      </c>
      <c r="O200" s="334" t="s">
        <v>946</v>
      </c>
      <c r="P200" s="334" t="s">
        <v>946</v>
      </c>
      <c r="Q200" s="334" t="s">
        <v>946</v>
      </c>
      <c r="R200" s="334" t="s">
        <v>946</v>
      </c>
      <c r="S200" s="334" t="s">
        <v>946</v>
      </c>
      <c r="T200" s="334" t="s">
        <v>946</v>
      </c>
      <c r="U200" s="334" t="s">
        <v>946</v>
      </c>
      <c r="V200" s="394" t="s">
        <v>946</v>
      </c>
      <c r="W200" s="430">
        <f t="shared" si="143"/>
        <v>0</v>
      </c>
      <c r="X200" s="24">
        <v>0</v>
      </c>
      <c r="Y200" s="24"/>
      <c r="Z200" s="24"/>
      <c r="AA200" s="24"/>
      <c r="AB200" s="24"/>
      <c r="AC200" s="24"/>
      <c r="AD200" s="24"/>
      <c r="AE200" s="24"/>
      <c r="AF200" s="24"/>
      <c r="AG200" s="24"/>
      <c r="AH200" s="24"/>
      <c r="AI200" s="24"/>
      <c r="AJ200" s="24"/>
      <c r="AK200" s="24"/>
      <c r="AL200" s="25"/>
      <c r="AM200" s="56"/>
      <c r="AN200" s="164">
        <f t="shared" si="137"/>
        <v>0</v>
      </c>
      <c r="AO200" s="24">
        <v>0</v>
      </c>
      <c r="AP200" s="24">
        <v>0</v>
      </c>
    </row>
    <row r="201" spans="2:42" x14ac:dyDescent="0.25">
      <c r="B201" s="850"/>
      <c r="C201" s="150" t="s">
        <v>13</v>
      </c>
      <c r="D201" s="150"/>
      <c r="E201" s="825"/>
      <c r="F201" s="586"/>
      <c r="G201" s="491">
        <f t="shared" si="142"/>
        <v>0</v>
      </c>
      <c r="H201" s="334">
        <v>0</v>
      </c>
      <c r="I201" s="334" t="s">
        <v>946</v>
      </c>
      <c r="J201" s="334" t="s">
        <v>946</v>
      </c>
      <c r="K201" s="334" t="s">
        <v>946</v>
      </c>
      <c r="L201" s="334" t="s">
        <v>946</v>
      </c>
      <c r="M201" s="334" t="s">
        <v>946</v>
      </c>
      <c r="N201" s="334" t="s">
        <v>946</v>
      </c>
      <c r="O201" s="334" t="s">
        <v>946</v>
      </c>
      <c r="P201" s="334" t="s">
        <v>946</v>
      </c>
      <c r="Q201" s="334" t="s">
        <v>946</v>
      </c>
      <c r="R201" s="334" t="s">
        <v>946</v>
      </c>
      <c r="S201" s="334" t="s">
        <v>946</v>
      </c>
      <c r="T201" s="334" t="s">
        <v>946</v>
      </c>
      <c r="U201" s="334" t="s">
        <v>946</v>
      </c>
      <c r="V201" s="394" t="s">
        <v>946</v>
      </c>
      <c r="W201" s="430">
        <f t="shared" si="143"/>
        <v>0</v>
      </c>
      <c r="X201" s="24">
        <v>0</v>
      </c>
      <c r="Y201" s="24"/>
      <c r="Z201" s="24"/>
      <c r="AA201" s="24"/>
      <c r="AB201" s="24"/>
      <c r="AC201" s="24"/>
      <c r="AD201" s="24"/>
      <c r="AE201" s="24"/>
      <c r="AF201" s="24"/>
      <c r="AG201" s="24"/>
      <c r="AH201" s="24"/>
      <c r="AI201" s="24"/>
      <c r="AJ201" s="24"/>
      <c r="AK201" s="24"/>
      <c r="AL201" s="25"/>
      <c r="AM201" s="56"/>
      <c r="AN201" s="164">
        <f t="shared" si="137"/>
        <v>0</v>
      </c>
      <c r="AO201" s="24">
        <v>0</v>
      </c>
      <c r="AP201" s="24">
        <v>0</v>
      </c>
    </row>
    <row r="202" spans="2:42" ht="15.75" customHeight="1" x14ac:dyDescent="0.25">
      <c r="B202" s="846" t="s">
        <v>297</v>
      </c>
      <c r="C202" s="847"/>
      <c r="D202" s="194"/>
      <c r="E202" s="137" t="s">
        <v>255</v>
      </c>
      <c r="F202" s="586"/>
      <c r="G202" s="486">
        <f>SUM(G203:G205)</f>
        <v>0</v>
      </c>
      <c r="H202" s="487">
        <f t="shared" ref="H202:V202" si="144">SUM(H203:H205)</f>
        <v>0</v>
      </c>
      <c r="I202" s="487">
        <f t="shared" si="144"/>
        <v>0</v>
      </c>
      <c r="J202" s="487">
        <f t="shared" si="144"/>
        <v>0</v>
      </c>
      <c r="K202" s="487">
        <f t="shared" si="144"/>
        <v>0</v>
      </c>
      <c r="L202" s="487">
        <f t="shared" si="144"/>
        <v>0</v>
      </c>
      <c r="M202" s="487">
        <f t="shared" si="144"/>
        <v>0</v>
      </c>
      <c r="N202" s="487">
        <f t="shared" si="144"/>
        <v>0</v>
      </c>
      <c r="O202" s="487">
        <f t="shared" si="144"/>
        <v>0</v>
      </c>
      <c r="P202" s="487">
        <f t="shared" si="144"/>
        <v>0</v>
      </c>
      <c r="Q202" s="487">
        <f t="shared" si="144"/>
        <v>0</v>
      </c>
      <c r="R202" s="487">
        <f t="shared" si="144"/>
        <v>0</v>
      </c>
      <c r="S202" s="487">
        <f t="shared" si="144"/>
        <v>0</v>
      </c>
      <c r="T202" s="487">
        <f t="shared" si="144"/>
        <v>0</v>
      </c>
      <c r="U202" s="487">
        <f t="shared" si="144"/>
        <v>0</v>
      </c>
      <c r="V202" s="485">
        <f t="shared" si="144"/>
        <v>0</v>
      </c>
      <c r="W202" s="429">
        <f>SUM(W203:W205)</f>
        <v>0</v>
      </c>
      <c r="X202" s="462">
        <f t="shared" ref="X202:AL202" si="145">SUM(X203:X205)</f>
        <v>0</v>
      </c>
      <c r="Y202" s="462">
        <f t="shared" si="145"/>
        <v>0</v>
      </c>
      <c r="Z202" s="462">
        <f t="shared" si="145"/>
        <v>0</v>
      </c>
      <c r="AA202" s="462">
        <f t="shared" si="145"/>
        <v>0</v>
      </c>
      <c r="AB202" s="462">
        <f t="shared" ref="AB202:AI202" si="146">SUM(AB203:AB205)</f>
        <v>0</v>
      </c>
      <c r="AC202" s="462">
        <f t="shared" si="146"/>
        <v>0</v>
      </c>
      <c r="AD202" s="462">
        <f t="shared" si="146"/>
        <v>0</v>
      </c>
      <c r="AE202" s="462">
        <f t="shared" si="146"/>
        <v>0</v>
      </c>
      <c r="AF202" s="462">
        <f t="shared" si="146"/>
        <v>0</v>
      </c>
      <c r="AG202" s="462">
        <f t="shared" si="146"/>
        <v>0</v>
      </c>
      <c r="AH202" s="462">
        <f t="shared" si="146"/>
        <v>0</v>
      </c>
      <c r="AI202" s="462">
        <f t="shared" si="146"/>
        <v>0</v>
      </c>
      <c r="AJ202" s="462">
        <f t="shared" si="145"/>
        <v>0</v>
      </c>
      <c r="AK202" s="462">
        <f t="shared" si="145"/>
        <v>0</v>
      </c>
      <c r="AL202" s="463">
        <f t="shared" si="145"/>
        <v>0</v>
      </c>
      <c r="AM202" s="488"/>
      <c r="AN202" s="166">
        <f t="shared" si="137"/>
        <v>0</v>
      </c>
      <c r="AO202" s="489">
        <f t="shared" ref="AO202:AP202" si="147">SUM(AO203:AO205)</f>
        <v>0</v>
      </c>
      <c r="AP202" s="490">
        <f t="shared" si="147"/>
        <v>0</v>
      </c>
    </row>
    <row r="203" spans="2:42" x14ac:dyDescent="0.25">
      <c r="B203" s="848" t="s">
        <v>5</v>
      </c>
      <c r="C203" s="167" t="s">
        <v>191</v>
      </c>
      <c r="D203" s="167"/>
      <c r="E203" s="823" t="s">
        <v>255</v>
      </c>
      <c r="F203" s="138" t="s">
        <v>56</v>
      </c>
      <c r="G203" s="491">
        <f t="shared" ref="G203:G205" si="148">SUM(H203:V203)</f>
        <v>0</v>
      </c>
      <c r="H203" s="334">
        <v>0</v>
      </c>
      <c r="I203" s="334" t="s">
        <v>946</v>
      </c>
      <c r="J203" s="334" t="s">
        <v>946</v>
      </c>
      <c r="K203" s="334" t="s">
        <v>946</v>
      </c>
      <c r="L203" s="334" t="s">
        <v>946</v>
      </c>
      <c r="M203" s="334" t="s">
        <v>946</v>
      </c>
      <c r="N203" s="334" t="s">
        <v>946</v>
      </c>
      <c r="O203" s="334" t="s">
        <v>946</v>
      </c>
      <c r="P203" s="334" t="s">
        <v>946</v>
      </c>
      <c r="Q203" s="334" t="s">
        <v>946</v>
      </c>
      <c r="R203" s="334" t="s">
        <v>946</v>
      </c>
      <c r="S203" s="334" t="s">
        <v>946</v>
      </c>
      <c r="T203" s="334" t="s">
        <v>946</v>
      </c>
      <c r="U203" s="334" t="s">
        <v>946</v>
      </c>
      <c r="V203" s="394" t="s">
        <v>946</v>
      </c>
      <c r="W203" s="430">
        <f t="shared" ref="W203:W205" si="149">SUM(X203:AL203)</f>
        <v>0</v>
      </c>
      <c r="X203" s="24">
        <v>0</v>
      </c>
      <c r="Y203" s="24"/>
      <c r="Z203" s="24"/>
      <c r="AA203" s="24"/>
      <c r="AB203" s="24"/>
      <c r="AC203" s="24"/>
      <c r="AD203" s="24"/>
      <c r="AE203" s="24"/>
      <c r="AF203" s="24"/>
      <c r="AG203" s="24"/>
      <c r="AH203" s="24"/>
      <c r="AI203" s="24"/>
      <c r="AJ203" s="24"/>
      <c r="AK203" s="24"/>
      <c r="AL203" s="25"/>
      <c r="AM203" s="56"/>
      <c r="AN203" s="164">
        <f t="shared" si="137"/>
        <v>0</v>
      </c>
      <c r="AO203" s="24">
        <v>0</v>
      </c>
      <c r="AP203" s="24">
        <v>0</v>
      </c>
    </row>
    <row r="204" spans="2:42" x14ac:dyDescent="0.25">
      <c r="B204" s="849"/>
      <c r="C204" s="150" t="s">
        <v>376</v>
      </c>
      <c r="D204" s="150"/>
      <c r="E204" s="824"/>
      <c r="F204" s="138" t="s">
        <v>61</v>
      </c>
      <c r="G204" s="491">
        <f t="shared" si="148"/>
        <v>0</v>
      </c>
      <c r="H204" s="334">
        <v>0</v>
      </c>
      <c r="I204" s="334" t="s">
        <v>946</v>
      </c>
      <c r="J204" s="334" t="s">
        <v>946</v>
      </c>
      <c r="K204" s="334" t="s">
        <v>946</v>
      </c>
      <c r="L204" s="334" t="s">
        <v>946</v>
      </c>
      <c r="M204" s="334" t="s">
        <v>946</v>
      </c>
      <c r="N204" s="334" t="s">
        <v>946</v>
      </c>
      <c r="O204" s="334" t="s">
        <v>946</v>
      </c>
      <c r="P204" s="334" t="s">
        <v>946</v>
      </c>
      <c r="Q204" s="334" t="s">
        <v>946</v>
      </c>
      <c r="R204" s="334" t="s">
        <v>946</v>
      </c>
      <c r="S204" s="334" t="s">
        <v>946</v>
      </c>
      <c r="T204" s="334" t="s">
        <v>946</v>
      </c>
      <c r="U204" s="334" t="s">
        <v>946</v>
      </c>
      <c r="V204" s="394" t="s">
        <v>946</v>
      </c>
      <c r="W204" s="430">
        <f t="shared" si="149"/>
        <v>0</v>
      </c>
      <c r="X204" s="24">
        <v>0</v>
      </c>
      <c r="Y204" s="24"/>
      <c r="Z204" s="24"/>
      <c r="AA204" s="24"/>
      <c r="AB204" s="24"/>
      <c r="AC204" s="24"/>
      <c r="AD204" s="24"/>
      <c r="AE204" s="24"/>
      <c r="AF204" s="24"/>
      <c r="AG204" s="24"/>
      <c r="AH204" s="24"/>
      <c r="AI204" s="24"/>
      <c r="AJ204" s="24"/>
      <c r="AK204" s="24"/>
      <c r="AL204" s="25"/>
      <c r="AM204" s="56"/>
      <c r="AN204" s="164">
        <f t="shared" si="137"/>
        <v>0</v>
      </c>
      <c r="AO204" s="24">
        <v>0</v>
      </c>
      <c r="AP204" s="24">
        <v>0</v>
      </c>
    </row>
    <row r="205" spans="2:42" x14ac:dyDescent="0.25">
      <c r="B205" s="850"/>
      <c r="C205" s="167" t="s">
        <v>23</v>
      </c>
      <c r="D205" s="167"/>
      <c r="E205" s="825"/>
      <c r="F205" s="138"/>
      <c r="G205" s="491">
        <f t="shared" si="148"/>
        <v>0</v>
      </c>
      <c r="H205" s="334">
        <v>0</v>
      </c>
      <c r="I205" s="334" t="s">
        <v>946</v>
      </c>
      <c r="J205" s="334" t="s">
        <v>946</v>
      </c>
      <c r="K205" s="334" t="s">
        <v>946</v>
      </c>
      <c r="L205" s="334" t="s">
        <v>946</v>
      </c>
      <c r="M205" s="334" t="s">
        <v>946</v>
      </c>
      <c r="N205" s="334" t="s">
        <v>946</v>
      </c>
      <c r="O205" s="334" t="s">
        <v>946</v>
      </c>
      <c r="P205" s="334" t="s">
        <v>946</v>
      </c>
      <c r="Q205" s="334" t="s">
        <v>946</v>
      </c>
      <c r="R205" s="334" t="s">
        <v>946</v>
      </c>
      <c r="S205" s="334" t="s">
        <v>946</v>
      </c>
      <c r="T205" s="334" t="s">
        <v>946</v>
      </c>
      <c r="U205" s="334" t="s">
        <v>946</v>
      </c>
      <c r="V205" s="394" t="s">
        <v>946</v>
      </c>
      <c r="W205" s="430">
        <f t="shared" si="149"/>
        <v>0</v>
      </c>
      <c r="X205" s="24">
        <v>0</v>
      </c>
      <c r="Y205" s="24"/>
      <c r="Z205" s="24"/>
      <c r="AA205" s="24"/>
      <c r="AB205" s="24"/>
      <c r="AC205" s="24"/>
      <c r="AD205" s="24"/>
      <c r="AE205" s="24"/>
      <c r="AF205" s="24"/>
      <c r="AG205" s="24"/>
      <c r="AH205" s="24"/>
      <c r="AI205" s="24"/>
      <c r="AJ205" s="24"/>
      <c r="AK205" s="24"/>
      <c r="AL205" s="25"/>
      <c r="AM205" s="56"/>
      <c r="AN205" s="164">
        <f t="shared" si="137"/>
        <v>0</v>
      </c>
      <c r="AO205" s="24">
        <v>0</v>
      </c>
      <c r="AP205" s="24">
        <v>0</v>
      </c>
    </row>
    <row r="206" spans="2:42" ht="15.75" customHeight="1" x14ac:dyDescent="0.25">
      <c r="B206" s="857" t="s">
        <v>14</v>
      </c>
      <c r="C206" s="858"/>
      <c r="D206" s="117"/>
      <c r="E206" s="4"/>
      <c r="F206" s="1"/>
      <c r="G206" s="395">
        <f>SUM(G207:G209)</f>
        <v>0</v>
      </c>
      <c r="H206" s="396">
        <f t="shared" ref="H206:V206" si="150">SUM(H207:H209)</f>
        <v>0</v>
      </c>
      <c r="I206" s="396">
        <f t="shared" si="150"/>
        <v>0</v>
      </c>
      <c r="J206" s="396">
        <f t="shared" si="150"/>
        <v>0</v>
      </c>
      <c r="K206" s="396">
        <f t="shared" si="150"/>
        <v>0</v>
      </c>
      <c r="L206" s="396">
        <f t="shared" si="150"/>
        <v>0</v>
      </c>
      <c r="M206" s="396">
        <f t="shared" si="150"/>
        <v>0</v>
      </c>
      <c r="N206" s="396">
        <f t="shared" si="150"/>
        <v>0</v>
      </c>
      <c r="O206" s="396">
        <f t="shared" si="150"/>
        <v>0</v>
      </c>
      <c r="P206" s="396">
        <f t="shared" si="150"/>
        <v>0</v>
      </c>
      <c r="Q206" s="396">
        <f t="shared" si="150"/>
        <v>0</v>
      </c>
      <c r="R206" s="396">
        <f t="shared" si="150"/>
        <v>0</v>
      </c>
      <c r="S206" s="396">
        <f t="shared" si="150"/>
        <v>0</v>
      </c>
      <c r="T206" s="396">
        <f t="shared" si="150"/>
        <v>0</v>
      </c>
      <c r="U206" s="396">
        <f t="shared" si="150"/>
        <v>0</v>
      </c>
      <c r="V206" s="82">
        <f t="shared" si="150"/>
        <v>0</v>
      </c>
      <c r="W206" s="19">
        <f>SUM(W207:W209)</f>
        <v>0</v>
      </c>
      <c r="X206" s="20">
        <f t="shared" ref="X206:AL206" si="151">SUM(X207:X209)</f>
        <v>0</v>
      </c>
      <c r="Y206" s="20">
        <f t="shared" si="151"/>
        <v>0</v>
      </c>
      <c r="Z206" s="20">
        <f t="shared" si="151"/>
        <v>0</v>
      </c>
      <c r="AA206" s="20">
        <f t="shared" si="151"/>
        <v>0</v>
      </c>
      <c r="AB206" s="20">
        <f t="shared" ref="AB206:AI206" si="152">SUM(AB207:AB209)</f>
        <v>0</v>
      </c>
      <c r="AC206" s="20">
        <f t="shared" si="152"/>
        <v>0</v>
      </c>
      <c r="AD206" s="20">
        <f t="shared" si="152"/>
        <v>0</v>
      </c>
      <c r="AE206" s="20">
        <f t="shared" si="152"/>
        <v>0</v>
      </c>
      <c r="AF206" s="20">
        <f t="shared" si="152"/>
        <v>0</v>
      </c>
      <c r="AG206" s="20">
        <f t="shared" si="152"/>
        <v>0</v>
      </c>
      <c r="AH206" s="20">
        <f t="shared" si="152"/>
        <v>0</v>
      </c>
      <c r="AI206" s="20">
        <f t="shared" si="152"/>
        <v>0</v>
      </c>
      <c r="AJ206" s="20">
        <f t="shared" si="151"/>
        <v>0</v>
      </c>
      <c r="AK206" s="20">
        <f t="shared" si="151"/>
        <v>0</v>
      </c>
      <c r="AL206" s="21">
        <f t="shared" si="151"/>
        <v>0</v>
      </c>
      <c r="AM206" s="55"/>
      <c r="AN206" s="23">
        <f t="shared" si="137"/>
        <v>0</v>
      </c>
      <c r="AO206" s="69">
        <f t="shared" ref="AO206:AP206" si="153">SUM(AO207:AO209)</f>
        <v>0</v>
      </c>
      <c r="AP206" s="70">
        <f t="shared" si="153"/>
        <v>0</v>
      </c>
    </row>
    <row r="207" spans="2:42" ht="15.75" customHeight="1" x14ac:dyDescent="0.25">
      <c r="B207" s="859" t="s">
        <v>298</v>
      </c>
      <c r="C207" s="874"/>
      <c r="D207" s="195"/>
      <c r="E207" s="137" t="s">
        <v>256</v>
      </c>
      <c r="F207" s="138"/>
      <c r="G207" s="486">
        <f t="shared" ref="G207:G209" si="154">SUM(H207:V207)</f>
        <v>0</v>
      </c>
      <c r="H207" s="334">
        <v>0</v>
      </c>
      <c r="I207" s="334" t="s">
        <v>946</v>
      </c>
      <c r="J207" s="334" t="s">
        <v>946</v>
      </c>
      <c r="K207" s="334" t="s">
        <v>946</v>
      </c>
      <c r="L207" s="334" t="s">
        <v>946</v>
      </c>
      <c r="M207" s="334" t="s">
        <v>946</v>
      </c>
      <c r="N207" s="334" t="s">
        <v>946</v>
      </c>
      <c r="O207" s="334" t="s">
        <v>946</v>
      </c>
      <c r="P207" s="334" t="s">
        <v>946</v>
      </c>
      <c r="Q207" s="334" t="s">
        <v>946</v>
      </c>
      <c r="R207" s="334" t="s">
        <v>946</v>
      </c>
      <c r="S207" s="334" t="s">
        <v>946</v>
      </c>
      <c r="T207" s="334" t="s">
        <v>946</v>
      </c>
      <c r="U207" s="334" t="s">
        <v>946</v>
      </c>
      <c r="V207" s="394" t="s">
        <v>946</v>
      </c>
      <c r="W207" s="429">
        <f t="shared" ref="W207:W209" si="155">SUM(X207:AL207)</f>
        <v>0</v>
      </c>
      <c r="X207" s="24">
        <v>0</v>
      </c>
      <c r="Y207" s="27"/>
      <c r="Z207" s="27"/>
      <c r="AA207" s="27"/>
      <c r="AB207" s="27"/>
      <c r="AC207" s="27"/>
      <c r="AD207" s="27"/>
      <c r="AE207" s="27"/>
      <c r="AF207" s="27"/>
      <c r="AG207" s="27"/>
      <c r="AH207" s="27"/>
      <c r="AI207" s="27"/>
      <c r="AJ207" s="27"/>
      <c r="AK207" s="27"/>
      <c r="AL207" s="28"/>
      <c r="AM207" s="57"/>
      <c r="AN207" s="166">
        <f t="shared" si="137"/>
        <v>0</v>
      </c>
      <c r="AO207" s="24">
        <v>0</v>
      </c>
      <c r="AP207" s="24">
        <v>0</v>
      </c>
    </row>
    <row r="208" spans="2:42" x14ac:dyDescent="0.25">
      <c r="B208" s="861" t="s">
        <v>279</v>
      </c>
      <c r="C208" s="862"/>
      <c r="D208" s="193"/>
      <c r="E208" s="137" t="s">
        <v>257</v>
      </c>
      <c r="F208" s="138"/>
      <c r="G208" s="486">
        <f t="shared" si="154"/>
        <v>0</v>
      </c>
      <c r="H208" s="334">
        <v>0</v>
      </c>
      <c r="I208" s="334" t="s">
        <v>946</v>
      </c>
      <c r="J208" s="334" t="s">
        <v>946</v>
      </c>
      <c r="K208" s="334" t="s">
        <v>946</v>
      </c>
      <c r="L208" s="334" t="s">
        <v>946</v>
      </c>
      <c r="M208" s="334" t="s">
        <v>946</v>
      </c>
      <c r="N208" s="334" t="s">
        <v>946</v>
      </c>
      <c r="O208" s="334" t="s">
        <v>946</v>
      </c>
      <c r="P208" s="334" t="s">
        <v>946</v>
      </c>
      <c r="Q208" s="334" t="s">
        <v>946</v>
      </c>
      <c r="R208" s="334" t="s">
        <v>946</v>
      </c>
      <c r="S208" s="334" t="s">
        <v>946</v>
      </c>
      <c r="T208" s="334" t="s">
        <v>946</v>
      </c>
      <c r="U208" s="334" t="s">
        <v>946</v>
      </c>
      <c r="V208" s="394" t="s">
        <v>946</v>
      </c>
      <c r="W208" s="429">
        <f t="shared" si="155"/>
        <v>0</v>
      </c>
      <c r="X208" s="24">
        <v>0</v>
      </c>
      <c r="Y208" s="27"/>
      <c r="Z208" s="27"/>
      <c r="AA208" s="27"/>
      <c r="AB208" s="27"/>
      <c r="AC208" s="27"/>
      <c r="AD208" s="27"/>
      <c r="AE208" s="27"/>
      <c r="AF208" s="27"/>
      <c r="AG208" s="27"/>
      <c r="AH208" s="27"/>
      <c r="AI208" s="27"/>
      <c r="AJ208" s="27"/>
      <c r="AK208" s="27"/>
      <c r="AL208" s="28"/>
      <c r="AM208" s="57"/>
      <c r="AN208" s="166">
        <f t="shared" si="137"/>
        <v>0</v>
      </c>
      <c r="AO208" s="24">
        <v>0</v>
      </c>
      <c r="AP208" s="24">
        <v>0</v>
      </c>
    </row>
    <row r="209" spans="2:43" ht="26.25" customHeight="1" x14ac:dyDescent="0.25">
      <c r="B209" s="861" t="s">
        <v>299</v>
      </c>
      <c r="C209" s="862"/>
      <c r="D209" s="193"/>
      <c r="E209" s="171" t="s">
        <v>258</v>
      </c>
      <c r="F209" s="138"/>
      <c r="G209" s="486">
        <f t="shared" si="154"/>
        <v>0</v>
      </c>
      <c r="H209" s="334">
        <v>0</v>
      </c>
      <c r="I209" s="334" t="s">
        <v>946</v>
      </c>
      <c r="J209" s="334" t="s">
        <v>946</v>
      </c>
      <c r="K209" s="334" t="s">
        <v>946</v>
      </c>
      <c r="L209" s="334" t="s">
        <v>946</v>
      </c>
      <c r="M209" s="334" t="s">
        <v>946</v>
      </c>
      <c r="N209" s="334" t="s">
        <v>946</v>
      </c>
      <c r="O209" s="334" t="s">
        <v>946</v>
      </c>
      <c r="P209" s="334" t="s">
        <v>946</v>
      </c>
      <c r="Q209" s="334" t="s">
        <v>946</v>
      </c>
      <c r="R209" s="334" t="s">
        <v>946</v>
      </c>
      <c r="S209" s="334" t="s">
        <v>946</v>
      </c>
      <c r="T209" s="334" t="s">
        <v>946</v>
      </c>
      <c r="U209" s="334" t="s">
        <v>946</v>
      </c>
      <c r="V209" s="394" t="s">
        <v>946</v>
      </c>
      <c r="W209" s="429">
        <f t="shared" si="155"/>
        <v>0</v>
      </c>
      <c r="X209" s="24">
        <v>0</v>
      </c>
      <c r="Y209" s="27"/>
      <c r="Z209" s="27"/>
      <c r="AA209" s="27"/>
      <c r="AB209" s="27"/>
      <c r="AC209" s="27"/>
      <c r="AD209" s="27"/>
      <c r="AE209" s="27"/>
      <c r="AF209" s="27"/>
      <c r="AG209" s="27"/>
      <c r="AH209" s="27"/>
      <c r="AI209" s="27"/>
      <c r="AJ209" s="27"/>
      <c r="AK209" s="27"/>
      <c r="AL209" s="28"/>
      <c r="AM209" s="57"/>
      <c r="AN209" s="166">
        <f t="shared" si="137"/>
        <v>0</v>
      </c>
      <c r="AO209" s="24">
        <v>0</v>
      </c>
      <c r="AP209" s="24">
        <v>0</v>
      </c>
    </row>
    <row r="210" spans="2:43" ht="15.75" customHeight="1" x14ac:dyDescent="0.25">
      <c r="B210" s="871" t="s">
        <v>15</v>
      </c>
      <c r="C210" s="872"/>
      <c r="D210" s="268"/>
      <c r="E210" s="4"/>
      <c r="F210" s="1"/>
      <c r="G210" s="395">
        <f>G211</f>
        <v>0</v>
      </c>
      <c r="H210" s="396">
        <f>SUM(H211)</f>
        <v>0</v>
      </c>
      <c r="I210" s="396">
        <f t="shared" ref="I210:V210" si="156">SUM(I211)</f>
        <v>0</v>
      </c>
      <c r="J210" s="396">
        <f t="shared" si="156"/>
        <v>0</v>
      </c>
      <c r="K210" s="396">
        <f t="shared" si="156"/>
        <v>0</v>
      </c>
      <c r="L210" s="396">
        <f t="shared" si="156"/>
        <v>0</v>
      </c>
      <c r="M210" s="396">
        <f t="shared" si="156"/>
        <v>0</v>
      </c>
      <c r="N210" s="396">
        <f t="shared" si="156"/>
        <v>0</v>
      </c>
      <c r="O210" s="396">
        <f t="shared" si="156"/>
        <v>0</v>
      </c>
      <c r="P210" s="396">
        <f t="shared" si="156"/>
        <v>0</v>
      </c>
      <c r="Q210" s="396">
        <f t="shared" si="156"/>
        <v>0</v>
      </c>
      <c r="R210" s="396">
        <f t="shared" si="156"/>
        <v>0</v>
      </c>
      <c r="S210" s="396">
        <f t="shared" si="156"/>
        <v>0</v>
      </c>
      <c r="T210" s="396">
        <f t="shared" si="156"/>
        <v>0</v>
      </c>
      <c r="U210" s="396">
        <f t="shared" si="156"/>
        <v>0</v>
      </c>
      <c r="V210" s="82">
        <f t="shared" si="156"/>
        <v>0</v>
      </c>
      <c r="W210" s="19">
        <f>W211</f>
        <v>0</v>
      </c>
      <c r="X210" s="20">
        <f t="shared" ref="X210:AL210" si="157">X211</f>
        <v>0</v>
      </c>
      <c r="Y210" s="20">
        <f t="shared" si="157"/>
        <v>0</v>
      </c>
      <c r="Z210" s="20">
        <f t="shared" si="157"/>
        <v>0</v>
      </c>
      <c r="AA210" s="20">
        <f t="shared" si="157"/>
        <v>0</v>
      </c>
      <c r="AB210" s="20">
        <f t="shared" si="157"/>
        <v>0</v>
      </c>
      <c r="AC210" s="20">
        <f t="shared" si="157"/>
        <v>0</v>
      </c>
      <c r="AD210" s="20">
        <f t="shared" si="157"/>
        <v>0</v>
      </c>
      <c r="AE210" s="20">
        <f t="shared" si="157"/>
        <v>0</v>
      </c>
      <c r="AF210" s="20">
        <f t="shared" si="157"/>
        <v>0</v>
      </c>
      <c r="AG210" s="20">
        <f t="shared" si="157"/>
        <v>0</v>
      </c>
      <c r="AH210" s="20">
        <f t="shared" si="157"/>
        <v>0</v>
      </c>
      <c r="AI210" s="20">
        <f t="shared" si="157"/>
        <v>0</v>
      </c>
      <c r="AJ210" s="20">
        <f t="shared" si="157"/>
        <v>0</v>
      </c>
      <c r="AK210" s="20">
        <f t="shared" si="157"/>
        <v>0</v>
      </c>
      <c r="AL210" s="21">
        <f t="shared" si="157"/>
        <v>0</v>
      </c>
      <c r="AM210" s="55"/>
      <c r="AN210" s="23">
        <f t="shared" si="137"/>
        <v>0</v>
      </c>
      <c r="AO210" s="69">
        <f t="shared" ref="AO210:AP210" si="158">AO211</f>
        <v>0</v>
      </c>
      <c r="AP210" s="70">
        <f t="shared" si="158"/>
        <v>0</v>
      </c>
    </row>
    <row r="211" spans="2:43" x14ac:dyDescent="0.25">
      <c r="B211" s="861" t="s">
        <v>300</v>
      </c>
      <c r="C211" s="862"/>
      <c r="D211" s="193"/>
      <c r="E211" s="137" t="s">
        <v>259</v>
      </c>
      <c r="F211" s="138"/>
      <c r="G211" s="486">
        <f>G212+G221+G244+G245</f>
        <v>0</v>
      </c>
      <c r="H211" s="487">
        <f>SUM(H212,H221,H244,H245)</f>
        <v>0</v>
      </c>
      <c r="I211" s="487">
        <f t="shared" ref="I211:V211" si="159">SUM(I212,I221,I244,I245)</f>
        <v>0</v>
      </c>
      <c r="J211" s="487">
        <f t="shared" si="159"/>
        <v>0</v>
      </c>
      <c r="K211" s="487">
        <f t="shared" si="159"/>
        <v>0</v>
      </c>
      <c r="L211" s="487">
        <f t="shared" si="159"/>
        <v>0</v>
      </c>
      <c r="M211" s="487">
        <f t="shared" si="159"/>
        <v>0</v>
      </c>
      <c r="N211" s="487">
        <f t="shared" si="159"/>
        <v>0</v>
      </c>
      <c r="O211" s="487">
        <f t="shared" si="159"/>
        <v>0</v>
      </c>
      <c r="P211" s="487">
        <f t="shared" si="159"/>
        <v>0</v>
      </c>
      <c r="Q211" s="487">
        <f t="shared" si="159"/>
        <v>0</v>
      </c>
      <c r="R211" s="487">
        <f t="shared" si="159"/>
        <v>0</v>
      </c>
      <c r="S211" s="487">
        <f t="shared" si="159"/>
        <v>0</v>
      </c>
      <c r="T211" s="487">
        <f t="shared" si="159"/>
        <v>0</v>
      </c>
      <c r="U211" s="487">
        <f t="shared" si="159"/>
        <v>0</v>
      </c>
      <c r="V211" s="485">
        <f t="shared" si="159"/>
        <v>0</v>
      </c>
      <c r="W211" s="429">
        <f>W212+W221+W244+W245</f>
        <v>0</v>
      </c>
      <c r="X211" s="462">
        <f t="shared" ref="X211:AL211" si="160">X212+X221+X244+X245</f>
        <v>0</v>
      </c>
      <c r="Y211" s="462">
        <f t="shared" si="160"/>
        <v>0</v>
      </c>
      <c r="Z211" s="462">
        <f t="shared" si="160"/>
        <v>0</v>
      </c>
      <c r="AA211" s="462">
        <f t="shared" si="160"/>
        <v>0</v>
      </c>
      <c r="AB211" s="462">
        <f t="shared" ref="AB211:AI211" si="161">AB212+AB221+AB244+AB245</f>
        <v>0</v>
      </c>
      <c r="AC211" s="462">
        <f t="shared" si="161"/>
        <v>0</v>
      </c>
      <c r="AD211" s="462">
        <f t="shared" si="161"/>
        <v>0</v>
      </c>
      <c r="AE211" s="462">
        <f t="shared" si="161"/>
        <v>0</v>
      </c>
      <c r="AF211" s="462">
        <f t="shared" si="161"/>
        <v>0</v>
      </c>
      <c r="AG211" s="462">
        <f t="shared" si="161"/>
        <v>0</v>
      </c>
      <c r="AH211" s="462">
        <f t="shared" si="161"/>
        <v>0</v>
      </c>
      <c r="AI211" s="462">
        <f t="shared" si="161"/>
        <v>0</v>
      </c>
      <c r="AJ211" s="462">
        <f t="shared" si="160"/>
        <v>0</v>
      </c>
      <c r="AK211" s="462">
        <f t="shared" si="160"/>
        <v>0</v>
      </c>
      <c r="AL211" s="463">
        <f t="shared" si="160"/>
        <v>0</v>
      </c>
      <c r="AM211" s="488"/>
      <c r="AN211" s="166">
        <f t="shared" si="137"/>
        <v>0</v>
      </c>
      <c r="AO211" s="489">
        <f t="shared" ref="AO211:AP211" si="162">AO212+AO221+AO244+AO245</f>
        <v>0</v>
      </c>
      <c r="AP211" s="490">
        <f t="shared" si="162"/>
        <v>0</v>
      </c>
    </row>
    <row r="212" spans="2:43" x14ac:dyDescent="0.25">
      <c r="B212" s="196" t="s">
        <v>314</v>
      </c>
      <c r="C212" s="197" t="s">
        <v>16</v>
      </c>
      <c r="D212" s="197"/>
      <c r="E212" s="898" t="s">
        <v>259</v>
      </c>
      <c r="F212" s="494" t="s">
        <v>358</v>
      </c>
      <c r="G212" s="486">
        <f>SUM(G213:G220)</f>
        <v>0</v>
      </c>
      <c r="H212" s="487">
        <f t="shared" ref="H212:V212" si="163">SUM(H213:H220)</f>
        <v>0</v>
      </c>
      <c r="I212" s="487">
        <f t="shared" si="163"/>
        <v>0</v>
      </c>
      <c r="J212" s="487">
        <f t="shared" si="163"/>
        <v>0</v>
      </c>
      <c r="K212" s="487">
        <f t="shared" si="163"/>
        <v>0</v>
      </c>
      <c r="L212" s="487">
        <f t="shared" si="163"/>
        <v>0</v>
      </c>
      <c r="M212" s="487">
        <f t="shared" si="163"/>
        <v>0</v>
      </c>
      <c r="N212" s="487">
        <f t="shared" si="163"/>
        <v>0</v>
      </c>
      <c r="O212" s="487">
        <f t="shared" si="163"/>
        <v>0</v>
      </c>
      <c r="P212" s="487">
        <f t="shared" si="163"/>
        <v>0</v>
      </c>
      <c r="Q212" s="487">
        <f t="shared" si="163"/>
        <v>0</v>
      </c>
      <c r="R212" s="487">
        <f t="shared" si="163"/>
        <v>0</v>
      </c>
      <c r="S212" s="487">
        <f t="shared" si="163"/>
        <v>0</v>
      </c>
      <c r="T212" s="487">
        <f t="shared" si="163"/>
        <v>0</v>
      </c>
      <c r="U212" s="487">
        <f t="shared" si="163"/>
        <v>0</v>
      </c>
      <c r="V212" s="485">
        <f t="shared" si="163"/>
        <v>0</v>
      </c>
      <c r="W212" s="429">
        <f>SUM(W213:W220)</f>
        <v>0</v>
      </c>
      <c r="X212" s="462">
        <f t="shared" ref="X212:AL212" si="164">SUM(X213:X220)</f>
        <v>0</v>
      </c>
      <c r="Y212" s="462">
        <f t="shared" si="164"/>
        <v>0</v>
      </c>
      <c r="Z212" s="462">
        <f t="shared" si="164"/>
        <v>0</v>
      </c>
      <c r="AA212" s="462">
        <f t="shared" si="164"/>
        <v>0</v>
      </c>
      <c r="AB212" s="462">
        <f t="shared" ref="AB212:AI212" si="165">SUM(AB213:AB220)</f>
        <v>0</v>
      </c>
      <c r="AC212" s="462">
        <f t="shared" si="165"/>
        <v>0</v>
      </c>
      <c r="AD212" s="462">
        <f t="shared" si="165"/>
        <v>0</v>
      </c>
      <c r="AE212" s="462">
        <f t="shared" si="165"/>
        <v>0</v>
      </c>
      <c r="AF212" s="462">
        <f t="shared" si="165"/>
        <v>0</v>
      </c>
      <c r="AG212" s="462">
        <f t="shared" si="165"/>
        <v>0</v>
      </c>
      <c r="AH212" s="462">
        <f t="shared" si="165"/>
        <v>0</v>
      </c>
      <c r="AI212" s="462">
        <f t="shared" si="165"/>
        <v>0</v>
      </c>
      <c r="AJ212" s="462">
        <f t="shared" si="164"/>
        <v>0</v>
      </c>
      <c r="AK212" s="462">
        <f t="shared" si="164"/>
        <v>0</v>
      </c>
      <c r="AL212" s="463">
        <f t="shared" si="164"/>
        <v>0</v>
      </c>
      <c r="AM212" s="488"/>
      <c r="AN212" s="166">
        <f t="shared" si="137"/>
        <v>0</v>
      </c>
      <c r="AO212" s="489">
        <f t="shared" ref="AO212:AP212" si="166">SUM(AO213:AO220)</f>
        <v>0</v>
      </c>
      <c r="AP212" s="490">
        <f t="shared" si="166"/>
        <v>0</v>
      </c>
    </row>
    <row r="213" spans="2:43" x14ac:dyDescent="0.25">
      <c r="B213" s="200" t="s">
        <v>5</v>
      </c>
      <c r="C213" s="192" t="s">
        <v>923</v>
      </c>
      <c r="D213" s="209">
        <v>33353</v>
      </c>
      <c r="E213" s="824"/>
      <c r="F213" s="138"/>
      <c r="G213" s="491">
        <f t="shared" ref="G213:G220" si="167">SUM(H213:V213)</f>
        <v>0</v>
      </c>
      <c r="H213" s="334">
        <v>0</v>
      </c>
      <c r="I213" s="334" t="s">
        <v>946</v>
      </c>
      <c r="J213" s="334" t="s">
        <v>946</v>
      </c>
      <c r="K213" s="334" t="s">
        <v>946</v>
      </c>
      <c r="L213" s="334" t="s">
        <v>946</v>
      </c>
      <c r="M213" s="334" t="s">
        <v>946</v>
      </c>
      <c r="N213" s="334" t="s">
        <v>946</v>
      </c>
      <c r="O213" s="334" t="s">
        <v>946</v>
      </c>
      <c r="P213" s="334" t="s">
        <v>946</v>
      </c>
      <c r="Q213" s="334" t="s">
        <v>946</v>
      </c>
      <c r="R213" s="334" t="s">
        <v>946</v>
      </c>
      <c r="S213" s="334" t="s">
        <v>946</v>
      </c>
      <c r="T213" s="334" t="s">
        <v>946</v>
      </c>
      <c r="U213" s="334" t="s">
        <v>946</v>
      </c>
      <c r="V213" s="394" t="s">
        <v>946</v>
      </c>
      <c r="W213" s="430">
        <f t="shared" ref="W213:W220" si="168">SUM(X213:AL213)</f>
        <v>0</v>
      </c>
      <c r="X213" s="24">
        <v>0</v>
      </c>
      <c r="Y213" s="24"/>
      <c r="Z213" s="24"/>
      <c r="AA213" s="24"/>
      <c r="AB213" s="24"/>
      <c r="AC213" s="24"/>
      <c r="AD213" s="24"/>
      <c r="AE213" s="24"/>
      <c r="AF213" s="24"/>
      <c r="AG213" s="24"/>
      <c r="AH213" s="24"/>
      <c r="AI213" s="24"/>
      <c r="AJ213" s="24"/>
      <c r="AK213" s="24"/>
      <c r="AL213" s="25"/>
      <c r="AM213" s="56"/>
      <c r="AN213" s="164">
        <f t="shared" si="137"/>
        <v>0</v>
      </c>
      <c r="AO213" s="24">
        <v>0</v>
      </c>
      <c r="AP213" s="24">
        <v>0</v>
      </c>
    </row>
    <row r="214" spans="2:43" x14ac:dyDescent="0.25">
      <c r="B214" s="200"/>
      <c r="C214" s="192" t="s">
        <v>17</v>
      </c>
      <c r="D214" s="192"/>
      <c r="E214" s="824"/>
      <c r="F214" s="138"/>
      <c r="G214" s="491">
        <f t="shared" si="167"/>
        <v>0</v>
      </c>
      <c r="H214" s="334">
        <v>0</v>
      </c>
      <c r="I214" s="334" t="s">
        <v>946</v>
      </c>
      <c r="J214" s="334" t="s">
        <v>946</v>
      </c>
      <c r="K214" s="334" t="s">
        <v>946</v>
      </c>
      <c r="L214" s="334" t="s">
        <v>946</v>
      </c>
      <c r="M214" s="334" t="s">
        <v>946</v>
      </c>
      <c r="N214" s="334" t="s">
        <v>946</v>
      </c>
      <c r="O214" s="334" t="s">
        <v>946</v>
      </c>
      <c r="P214" s="334" t="s">
        <v>946</v>
      </c>
      <c r="Q214" s="334" t="s">
        <v>946</v>
      </c>
      <c r="R214" s="334" t="s">
        <v>946</v>
      </c>
      <c r="S214" s="334" t="s">
        <v>946</v>
      </c>
      <c r="T214" s="334" t="s">
        <v>946</v>
      </c>
      <c r="U214" s="334" t="s">
        <v>946</v>
      </c>
      <c r="V214" s="394" t="s">
        <v>946</v>
      </c>
      <c r="W214" s="430">
        <f t="shared" si="168"/>
        <v>0</v>
      </c>
      <c r="X214" s="24">
        <v>0</v>
      </c>
      <c r="Y214" s="24"/>
      <c r="Z214" s="24"/>
      <c r="AA214" s="24"/>
      <c r="AB214" s="24"/>
      <c r="AC214" s="24"/>
      <c r="AD214" s="24"/>
      <c r="AE214" s="24"/>
      <c r="AF214" s="24"/>
      <c r="AG214" s="24"/>
      <c r="AH214" s="24"/>
      <c r="AI214" s="24"/>
      <c r="AJ214" s="24"/>
      <c r="AK214" s="24"/>
      <c r="AL214" s="25"/>
      <c r="AM214" s="56"/>
      <c r="AN214" s="164">
        <f t="shared" si="137"/>
        <v>0</v>
      </c>
      <c r="AO214" s="24">
        <v>0</v>
      </c>
      <c r="AP214" s="24">
        <v>0</v>
      </c>
    </row>
    <row r="215" spans="2:43" ht="26.25" x14ac:dyDescent="0.25">
      <c r="B215" s="200"/>
      <c r="C215" s="192" t="s">
        <v>18</v>
      </c>
      <c r="D215" s="209">
        <v>13307</v>
      </c>
      <c r="E215" s="824"/>
      <c r="F215" s="138"/>
      <c r="G215" s="491">
        <f t="shared" si="167"/>
        <v>0</v>
      </c>
      <c r="H215" s="334">
        <v>0</v>
      </c>
      <c r="I215" s="334" t="s">
        <v>946</v>
      </c>
      <c r="J215" s="334" t="s">
        <v>946</v>
      </c>
      <c r="K215" s="334" t="s">
        <v>946</v>
      </c>
      <c r="L215" s="334" t="s">
        <v>946</v>
      </c>
      <c r="M215" s="334" t="s">
        <v>946</v>
      </c>
      <c r="N215" s="334" t="s">
        <v>946</v>
      </c>
      <c r="O215" s="334" t="s">
        <v>946</v>
      </c>
      <c r="P215" s="334" t="s">
        <v>946</v>
      </c>
      <c r="Q215" s="334" t="s">
        <v>946</v>
      </c>
      <c r="R215" s="334" t="s">
        <v>946</v>
      </c>
      <c r="S215" s="334" t="s">
        <v>946</v>
      </c>
      <c r="T215" s="334" t="s">
        <v>946</v>
      </c>
      <c r="U215" s="334" t="s">
        <v>946</v>
      </c>
      <c r="V215" s="394" t="s">
        <v>946</v>
      </c>
      <c r="W215" s="430">
        <f t="shared" si="168"/>
        <v>0</v>
      </c>
      <c r="X215" s="24">
        <v>0</v>
      </c>
      <c r="Y215" s="24"/>
      <c r="Z215" s="24"/>
      <c r="AA215" s="24"/>
      <c r="AB215" s="24"/>
      <c r="AC215" s="24"/>
      <c r="AD215" s="24"/>
      <c r="AE215" s="24"/>
      <c r="AF215" s="24"/>
      <c r="AG215" s="24"/>
      <c r="AH215" s="24"/>
      <c r="AI215" s="24"/>
      <c r="AJ215" s="24"/>
      <c r="AK215" s="24"/>
      <c r="AL215" s="25"/>
      <c r="AM215" s="56"/>
      <c r="AN215" s="164">
        <f t="shared" si="137"/>
        <v>0</v>
      </c>
      <c r="AO215" s="24">
        <v>0</v>
      </c>
      <c r="AP215" s="24">
        <v>0</v>
      </c>
    </row>
    <row r="216" spans="2:43" x14ac:dyDescent="0.25">
      <c r="B216" s="200"/>
      <c r="C216" s="192" t="s">
        <v>19</v>
      </c>
      <c r="D216" s="202"/>
      <c r="E216" s="824"/>
      <c r="F216" s="138"/>
      <c r="G216" s="491">
        <f t="shared" si="167"/>
        <v>0</v>
      </c>
      <c r="H216" s="334">
        <v>0</v>
      </c>
      <c r="I216" s="334" t="s">
        <v>946</v>
      </c>
      <c r="J216" s="334" t="s">
        <v>946</v>
      </c>
      <c r="K216" s="334" t="s">
        <v>946</v>
      </c>
      <c r="L216" s="334" t="s">
        <v>946</v>
      </c>
      <c r="M216" s="334" t="s">
        <v>946</v>
      </c>
      <c r="N216" s="334" t="s">
        <v>946</v>
      </c>
      <c r="O216" s="334" t="s">
        <v>946</v>
      </c>
      <c r="P216" s="334" t="s">
        <v>946</v>
      </c>
      <c r="Q216" s="334" t="s">
        <v>946</v>
      </c>
      <c r="R216" s="334" t="s">
        <v>946</v>
      </c>
      <c r="S216" s="334" t="s">
        <v>946</v>
      </c>
      <c r="T216" s="334" t="s">
        <v>946</v>
      </c>
      <c r="U216" s="334" t="s">
        <v>946</v>
      </c>
      <c r="V216" s="394" t="s">
        <v>946</v>
      </c>
      <c r="W216" s="430">
        <f t="shared" si="168"/>
        <v>0</v>
      </c>
      <c r="X216" s="24">
        <v>0</v>
      </c>
      <c r="Y216" s="24"/>
      <c r="Z216" s="24"/>
      <c r="AA216" s="24"/>
      <c r="AB216" s="24"/>
      <c r="AC216" s="24"/>
      <c r="AD216" s="24"/>
      <c r="AE216" s="24"/>
      <c r="AF216" s="24"/>
      <c r="AG216" s="24"/>
      <c r="AH216" s="24"/>
      <c r="AI216" s="24"/>
      <c r="AJ216" s="24"/>
      <c r="AK216" s="24"/>
      <c r="AL216" s="25"/>
      <c r="AM216" s="56"/>
      <c r="AN216" s="164">
        <f t="shared" si="137"/>
        <v>0</v>
      </c>
      <c r="AO216" s="24">
        <v>0</v>
      </c>
      <c r="AP216" s="24">
        <v>0</v>
      </c>
    </row>
    <row r="217" spans="2:43" x14ac:dyDescent="0.25">
      <c r="B217" s="200"/>
      <c r="C217" s="192" t="s">
        <v>20</v>
      </c>
      <c r="D217" s="202"/>
      <c r="E217" s="824"/>
      <c r="F217" s="138"/>
      <c r="G217" s="491">
        <f t="shared" si="167"/>
        <v>0</v>
      </c>
      <c r="H217" s="334">
        <v>0</v>
      </c>
      <c r="I217" s="334" t="s">
        <v>946</v>
      </c>
      <c r="J217" s="334" t="s">
        <v>946</v>
      </c>
      <c r="K217" s="334" t="s">
        <v>946</v>
      </c>
      <c r="L217" s="334" t="s">
        <v>946</v>
      </c>
      <c r="M217" s="334" t="s">
        <v>946</v>
      </c>
      <c r="N217" s="334" t="s">
        <v>946</v>
      </c>
      <c r="O217" s="334" t="s">
        <v>946</v>
      </c>
      <c r="P217" s="334" t="s">
        <v>946</v>
      </c>
      <c r="Q217" s="334" t="s">
        <v>946</v>
      </c>
      <c r="R217" s="334" t="s">
        <v>946</v>
      </c>
      <c r="S217" s="334" t="s">
        <v>946</v>
      </c>
      <c r="T217" s="334" t="s">
        <v>946</v>
      </c>
      <c r="U217" s="334" t="s">
        <v>946</v>
      </c>
      <c r="V217" s="394" t="s">
        <v>946</v>
      </c>
      <c r="W217" s="430">
        <f t="shared" si="168"/>
        <v>0</v>
      </c>
      <c r="X217" s="24">
        <v>0</v>
      </c>
      <c r="Y217" s="24"/>
      <c r="Z217" s="24"/>
      <c r="AA217" s="24"/>
      <c r="AB217" s="24"/>
      <c r="AC217" s="24"/>
      <c r="AD217" s="24"/>
      <c r="AE217" s="24"/>
      <c r="AF217" s="24"/>
      <c r="AG217" s="24"/>
      <c r="AH217" s="24"/>
      <c r="AI217" s="24"/>
      <c r="AJ217" s="24"/>
      <c r="AK217" s="24"/>
      <c r="AL217" s="25"/>
      <c r="AM217" s="56"/>
      <c r="AN217" s="164">
        <f t="shared" si="137"/>
        <v>0</v>
      </c>
      <c r="AO217" s="24">
        <v>0</v>
      </c>
      <c r="AP217" s="24">
        <v>0</v>
      </c>
    </row>
    <row r="218" spans="2:43" x14ac:dyDescent="0.25">
      <c r="B218" s="200"/>
      <c r="C218" s="192" t="s">
        <v>21</v>
      </c>
      <c r="D218" s="202"/>
      <c r="E218" s="824"/>
      <c r="F218" s="138"/>
      <c r="G218" s="491">
        <f t="shared" si="167"/>
        <v>0</v>
      </c>
      <c r="H218" s="334">
        <v>0</v>
      </c>
      <c r="I218" s="334" t="s">
        <v>946</v>
      </c>
      <c r="J218" s="334" t="s">
        <v>946</v>
      </c>
      <c r="K218" s="334" t="s">
        <v>946</v>
      </c>
      <c r="L218" s="334" t="s">
        <v>946</v>
      </c>
      <c r="M218" s="334" t="s">
        <v>946</v>
      </c>
      <c r="N218" s="334" t="s">
        <v>946</v>
      </c>
      <c r="O218" s="334" t="s">
        <v>946</v>
      </c>
      <c r="P218" s="334" t="s">
        <v>946</v>
      </c>
      <c r="Q218" s="334" t="s">
        <v>946</v>
      </c>
      <c r="R218" s="334" t="s">
        <v>946</v>
      </c>
      <c r="S218" s="334" t="s">
        <v>946</v>
      </c>
      <c r="T218" s="334" t="s">
        <v>946</v>
      </c>
      <c r="U218" s="334" t="s">
        <v>946</v>
      </c>
      <c r="V218" s="394" t="s">
        <v>946</v>
      </c>
      <c r="W218" s="430">
        <f t="shared" si="168"/>
        <v>0</v>
      </c>
      <c r="X218" s="24">
        <v>0</v>
      </c>
      <c r="Y218" s="24"/>
      <c r="Z218" s="24"/>
      <c r="AA218" s="24"/>
      <c r="AB218" s="24"/>
      <c r="AC218" s="24"/>
      <c r="AD218" s="24"/>
      <c r="AE218" s="24"/>
      <c r="AF218" s="24"/>
      <c r="AG218" s="24"/>
      <c r="AH218" s="24"/>
      <c r="AI218" s="24"/>
      <c r="AJ218" s="24"/>
      <c r="AK218" s="24"/>
      <c r="AL218" s="25"/>
      <c r="AM218" s="56"/>
      <c r="AN218" s="164">
        <f t="shared" si="137"/>
        <v>0</v>
      </c>
      <c r="AO218" s="24">
        <v>0</v>
      </c>
      <c r="AP218" s="24">
        <v>0</v>
      </c>
    </row>
    <row r="219" spans="2:43" x14ac:dyDescent="0.25">
      <c r="B219" s="200"/>
      <c r="C219" s="203" t="s">
        <v>22</v>
      </c>
      <c r="D219" s="203"/>
      <c r="E219" s="824"/>
      <c r="F219" s="138"/>
      <c r="G219" s="491">
        <f t="shared" si="167"/>
        <v>0</v>
      </c>
      <c r="H219" s="334">
        <v>0</v>
      </c>
      <c r="I219" s="334" t="s">
        <v>946</v>
      </c>
      <c r="J219" s="334" t="s">
        <v>946</v>
      </c>
      <c r="K219" s="334" t="s">
        <v>946</v>
      </c>
      <c r="L219" s="334" t="s">
        <v>946</v>
      </c>
      <c r="M219" s="334" t="s">
        <v>946</v>
      </c>
      <c r="N219" s="334" t="s">
        <v>946</v>
      </c>
      <c r="O219" s="334" t="s">
        <v>946</v>
      </c>
      <c r="P219" s="334" t="s">
        <v>946</v>
      </c>
      <c r="Q219" s="334" t="s">
        <v>946</v>
      </c>
      <c r="R219" s="334" t="s">
        <v>946</v>
      </c>
      <c r="S219" s="334" t="s">
        <v>946</v>
      </c>
      <c r="T219" s="334" t="s">
        <v>946</v>
      </c>
      <c r="U219" s="334" t="s">
        <v>946</v>
      </c>
      <c r="V219" s="394" t="s">
        <v>946</v>
      </c>
      <c r="W219" s="430">
        <f t="shared" si="168"/>
        <v>0</v>
      </c>
      <c r="X219" s="24">
        <v>0</v>
      </c>
      <c r="Y219" s="24"/>
      <c r="Z219" s="24"/>
      <c r="AA219" s="24"/>
      <c r="AB219" s="24"/>
      <c r="AC219" s="24"/>
      <c r="AD219" s="24"/>
      <c r="AE219" s="24"/>
      <c r="AF219" s="24"/>
      <c r="AG219" s="24"/>
      <c r="AH219" s="24"/>
      <c r="AI219" s="24"/>
      <c r="AJ219" s="24"/>
      <c r="AK219" s="24"/>
      <c r="AL219" s="25"/>
      <c r="AM219" s="56"/>
      <c r="AN219" s="164">
        <f t="shared" si="137"/>
        <v>0</v>
      </c>
      <c r="AO219" s="24">
        <v>0</v>
      </c>
      <c r="AP219" s="24">
        <v>0</v>
      </c>
    </row>
    <row r="220" spans="2:43" x14ac:dyDescent="0.25">
      <c r="B220" s="200"/>
      <c r="C220" s="203" t="s">
        <v>23</v>
      </c>
      <c r="D220" s="203"/>
      <c r="E220" s="824"/>
      <c r="F220" s="138"/>
      <c r="G220" s="491">
        <f t="shared" si="167"/>
        <v>0</v>
      </c>
      <c r="H220" s="334">
        <v>0</v>
      </c>
      <c r="I220" s="334" t="s">
        <v>946</v>
      </c>
      <c r="J220" s="334" t="s">
        <v>946</v>
      </c>
      <c r="K220" s="334" t="s">
        <v>946</v>
      </c>
      <c r="L220" s="334" t="s">
        <v>946</v>
      </c>
      <c r="M220" s="334" t="s">
        <v>946</v>
      </c>
      <c r="N220" s="334" t="s">
        <v>946</v>
      </c>
      <c r="O220" s="334" t="s">
        <v>946</v>
      </c>
      <c r="P220" s="334" t="s">
        <v>946</v>
      </c>
      <c r="Q220" s="334" t="s">
        <v>946</v>
      </c>
      <c r="R220" s="334" t="s">
        <v>946</v>
      </c>
      <c r="S220" s="334" t="s">
        <v>946</v>
      </c>
      <c r="T220" s="334" t="s">
        <v>946</v>
      </c>
      <c r="U220" s="334" t="s">
        <v>946</v>
      </c>
      <c r="V220" s="394" t="s">
        <v>946</v>
      </c>
      <c r="W220" s="430">
        <f t="shared" si="168"/>
        <v>0</v>
      </c>
      <c r="X220" s="24">
        <v>0</v>
      </c>
      <c r="Y220" s="24"/>
      <c r="Z220" s="24"/>
      <c r="AA220" s="24"/>
      <c r="AB220" s="24"/>
      <c r="AC220" s="24"/>
      <c r="AD220" s="24"/>
      <c r="AE220" s="24"/>
      <c r="AF220" s="24"/>
      <c r="AG220" s="24"/>
      <c r="AH220" s="24"/>
      <c r="AI220" s="24"/>
      <c r="AJ220" s="24"/>
      <c r="AK220" s="24"/>
      <c r="AL220" s="25"/>
      <c r="AM220" s="56"/>
      <c r="AN220" s="164">
        <f t="shared" si="137"/>
        <v>0</v>
      </c>
      <c r="AO220" s="24">
        <v>0</v>
      </c>
      <c r="AP220" s="24">
        <v>0</v>
      </c>
    </row>
    <row r="221" spans="2:43" x14ac:dyDescent="0.25">
      <c r="B221" s="680" t="s">
        <v>315</v>
      </c>
      <c r="C221" s="679" t="s">
        <v>301</v>
      </c>
      <c r="D221" s="495"/>
      <c r="E221" s="824"/>
      <c r="F221" s="205" t="s">
        <v>360</v>
      </c>
      <c r="G221" s="486">
        <f>SUM(G222:G243)</f>
        <v>0</v>
      </c>
      <c r="H221" s="487">
        <f t="shared" ref="H221:V221" si="169">SUM(H222:H243)</f>
        <v>0</v>
      </c>
      <c r="I221" s="487">
        <f t="shared" si="169"/>
        <v>0</v>
      </c>
      <c r="J221" s="487">
        <f t="shared" si="169"/>
        <v>0</v>
      </c>
      <c r="K221" s="487">
        <f t="shared" si="169"/>
        <v>0</v>
      </c>
      <c r="L221" s="487">
        <f t="shared" si="169"/>
        <v>0</v>
      </c>
      <c r="M221" s="487">
        <f t="shared" si="169"/>
        <v>0</v>
      </c>
      <c r="N221" s="487">
        <f t="shared" si="169"/>
        <v>0</v>
      </c>
      <c r="O221" s="487">
        <f t="shared" si="169"/>
        <v>0</v>
      </c>
      <c r="P221" s="487">
        <f t="shared" si="169"/>
        <v>0</v>
      </c>
      <c r="Q221" s="487">
        <f t="shared" si="169"/>
        <v>0</v>
      </c>
      <c r="R221" s="487">
        <f t="shared" si="169"/>
        <v>0</v>
      </c>
      <c r="S221" s="487">
        <f t="shared" si="169"/>
        <v>0</v>
      </c>
      <c r="T221" s="487">
        <f t="shared" si="169"/>
        <v>0</v>
      </c>
      <c r="U221" s="487">
        <f t="shared" si="169"/>
        <v>0</v>
      </c>
      <c r="V221" s="485">
        <f t="shared" si="169"/>
        <v>0</v>
      </c>
      <c r="W221" s="429">
        <f>SUM(W222:W243)</f>
        <v>0</v>
      </c>
      <c r="X221" s="462">
        <f t="shared" ref="X221:AL221" si="170">SUM(X222:X243)</f>
        <v>0</v>
      </c>
      <c r="Y221" s="462">
        <f t="shared" si="170"/>
        <v>0</v>
      </c>
      <c r="Z221" s="462">
        <f t="shared" si="170"/>
        <v>0</v>
      </c>
      <c r="AA221" s="462">
        <f t="shared" si="170"/>
        <v>0</v>
      </c>
      <c r="AB221" s="462">
        <f t="shared" ref="AB221:AI221" si="171">SUM(AB222:AB243)</f>
        <v>0</v>
      </c>
      <c r="AC221" s="462">
        <f t="shared" si="171"/>
        <v>0</v>
      </c>
      <c r="AD221" s="462">
        <f t="shared" si="171"/>
        <v>0</v>
      </c>
      <c r="AE221" s="462">
        <f t="shared" si="171"/>
        <v>0</v>
      </c>
      <c r="AF221" s="462">
        <f t="shared" si="171"/>
        <v>0</v>
      </c>
      <c r="AG221" s="462">
        <f t="shared" si="171"/>
        <v>0</v>
      </c>
      <c r="AH221" s="462">
        <f t="shared" si="171"/>
        <v>0</v>
      </c>
      <c r="AI221" s="462">
        <f t="shared" si="171"/>
        <v>0</v>
      </c>
      <c r="AJ221" s="462">
        <f t="shared" si="170"/>
        <v>0</v>
      </c>
      <c r="AK221" s="462">
        <f t="shared" si="170"/>
        <v>0</v>
      </c>
      <c r="AL221" s="463">
        <f t="shared" si="170"/>
        <v>0</v>
      </c>
      <c r="AM221" s="488"/>
      <c r="AN221" s="166">
        <f t="shared" ref="AN221:AN248" si="172">W221-G221</f>
        <v>0</v>
      </c>
      <c r="AO221" s="489">
        <f t="shared" ref="AO221:AP221" si="173">SUM(AO222:AO243)</f>
        <v>0</v>
      </c>
      <c r="AP221" s="490">
        <f t="shared" si="173"/>
        <v>0</v>
      </c>
    </row>
    <row r="222" spans="2:43" x14ac:dyDescent="0.25">
      <c r="B222" s="200" t="s">
        <v>5</v>
      </c>
      <c r="C222" s="192" t="s">
        <v>349</v>
      </c>
      <c r="D222" s="206" t="s">
        <v>324</v>
      </c>
      <c r="E222" s="824"/>
      <c r="F222" s="138"/>
      <c r="G222" s="491">
        <f t="shared" ref="G222:G245" si="174">SUM(H222:V222)</f>
        <v>0</v>
      </c>
      <c r="H222" s="334">
        <v>0</v>
      </c>
      <c r="I222" s="334" t="s">
        <v>946</v>
      </c>
      <c r="J222" s="334" t="s">
        <v>946</v>
      </c>
      <c r="K222" s="334" t="s">
        <v>946</v>
      </c>
      <c r="L222" s="334" t="s">
        <v>946</v>
      </c>
      <c r="M222" s="334" t="s">
        <v>946</v>
      </c>
      <c r="N222" s="334" t="s">
        <v>946</v>
      </c>
      <c r="O222" s="334" t="s">
        <v>946</v>
      </c>
      <c r="P222" s="334" t="s">
        <v>946</v>
      </c>
      <c r="Q222" s="334" t="s">
        <v>946</v>
      </c>
      <c r="R222" s="334" t="s">
        <v>946</v>
      </c>
      <c r="S222" s="334" t="s">
        <v>946</v>
      </c>
      <c r="T222" s="334" t="s">
        <v>946</v>
      </c>
      <c r="U222" s="334" t="s">
        <v>946</v>
      </c>
      <c r="V222" s="394" t="s">
        <v>946</v>
      </c>
      <c r="W222" s="430">
        <f t="shared" ref="W222:W245" si="175">SUM(X222:AL222)</f>
        <v>0</v>
      </c>
      <c r="X222" s="24">
        <v>0</v>
      </c>
      <c r="Y222" s="24"/>
      <c r="Z222" s="24"/>
      <c r="AA222" s="24"/>
      <c r="AB222" s="24"/>
      <c r="AC222" s="24"/>
      <c r="AD222" s="24"/>
      <c r="AE222" s="24"/>
      <c r="AF222" s="24"/>
      <c r="AG222" s="24"/>
      <c r="AH222" s="24"/>
      <c r="AI222" s="24"/>
      <c r="AJ222" s="24"/>
      <c r="AK222" s="24"/>
      <c r="AL222" s="25"/>
      <c r="AM222" s="56"/>
      <c r="AN222" s="164">
        <f t="shared" si="172"/>
        <v>0</v>
      </c>
      <c r="AO222" s="24">
        <v>0</v>
      </c>
      <c r="AP222" s="24">
        <v>0</v>
      </c>
      <c r="AQ222" s="738"/>
    </row>
    <row r="223" spans="2:43" x14ac:dyDescent="0.25">
      <c r="B223" s="200"/>
      <c r="C223" s="192" t="s">
        <v>338</v>
      </c>
      <c r="D223" s="206" t="s">
        <v>325</v>
      </c>
      <c r="E223" s="824"/>
      <c r="F223" s="138"/>
      <c r="G223" s="491">
        <f t="shared" si="174"/>
        <v>0</v>
      </c>
      <c r="H223" s="334">
        <v>0</v>
      </c>
      <c r="I223" s="334" t="s">
        <v>946</v>
      </c>
      <c r="J223" s="334" t="s">
        <v>946</v>
      </c>
      <c r="K223" s="334" t="s">
        <v>946</v>
      </c>
      <c r="L223" s="334" t="s">
        <v>946</v>
      </c>
      <c r="M223" s="334" t="s">
        <v>946</v>
      </c>
      <c r="N223" s="334" t="s">
        <v>946</v>
      </c>
      <c r="O223" s="334" t="s">
        <v>946</v>
      </c>
      <c r="P223" s="334" t="s">
        <v>946</v>
      </c>
      <c r="Q223" s="334" t="s">
        <v>946</v>
      </c>
      <c r="R223" s="334" t="s">
        <v>946</v>
      </c>
      <c r="S223" s="334" t="s">
        <v>946</v>
      </c>
      <c r="T223" s="334" t="s">
        <v>946</v>
      </c>
      <c r="U223" s="334" t="s">
        <v>946</v>
      </c>
      <c r="V223" s="394" t="s">
        <v>946</v>
      </c>
      <c r="W223" s="430">
        <f t="shared" si="175"/>
        <v>0</v>
      </c>
      <c r="X223" s="24">
        <v>0</v>
      </c>
      <c r="Y223" s="24"/>
      <c r="Z223" s="24"/>
      <c r="AA223" s="24"/>
      <c r="AB223" s="24"/>
      <c r="AC223" s="24"/>
      <c r="AD223" s="24"/>
      <c r="AE223" s="24"/>
      <c r="AF223" s="24"/>
      <c r="AG223" s="24"/>
      <c r="AH223" s="24"/>
      <c r="AI223" s="24"/>
      <c r="AJ223" s="24"/>
      <c r="AK223" s="24"/>
      <c r="AL223" s="25"/>
      <c r="AM223" s="56"/>
      <c r="AN223" s="164">
        <f t="shared" si="172"/>
        <v>0</v>
      </c>
      <c r="AO223" s="24">
        <v>0</v>
      </c>
      <c r="AP223" s="24">
        <v>0</v>
      </c>
      <c r="AQ223" s="738"/>
    </row>
    <row r="224" spans="2:43" x14ac:dyDescent="0.25">
      <c r="B224" s="200"/>
      <c r="C224" s="192" t="s">
        <v>339</v>
      </c>
      <c r="D224" s="206" t="s">
        <v>326</v>
      </c>
      <c r="E224" s="824"/>
      <c r="F224" s="138"/>
      <c r="G224" s="491">
        <f t="shared" si="174"/>
        <v>0</v>
      </c>
      <c r="H224" s="334">
        <v>0</v>
      </c>
      <c r="I224" s="334" t="s">
        <v>946</v>
      </c>
      <c r="J224" s="334" t="s">
        <v>946</v>
      </c>
      <c r="K224" s="334" t="s">
        <v>946</v>
      </c>
      <c r="L224" s="334" t="s">
        <v>946</v>
      </c>
      <c r="M224" s="334" t="s">
        <v>946</v>
      </c>
      <c r="N224" s="334" t="s">
        <v>946</v>
      </c>
      <c r="O224" s="334" t="s">
        <v>946</v>
      </c>
      <c r="P224" s="334" t="s">
        <v>946</v>
      </c>
      <c r="Q224" s="334" t="s">
        <v>946</v>
      </c>
      <c r="R224" s="334" t="s">
        <v>946</v>
      </c>
      <c r="S224" s="334" t="s">
        <v>946</v>
      </c>
      <c r="T224" s="334" t="s">
        <v>946</v>
      </c>
      <c r="U224" s="334" t="s">
        <v>946</v>
      </c>
      <c r="V224" s="394" t="s">
        <v>946</v>
      </c>
      <c r="W224" s="430">
        <f t="shared" si="175"/>
        <v>0</v>
      </c>
      <c r="X224" s="24">
        <v>0</v>
      </c>
      <c r="Y224" s="24"/>
      <c r="Z224" s="24"/>
      <c r="AA224" s="24"/>
      <c r="AB224" s="24"/>
      <c r="AC224" s="24"/>
      <c r="AD224" s="24"/>
      <c r="AE224" s="24"/>
      <c r="AF224" s="24"/>
      <c r="AG224" s="24"/>
      <c r="AH224" s="24"/>
      <c r="AI224" s="24"/>
      <c r="AJ224" s="24"/>
      <c r="AK224" s="24"/>
      <c r="AL224" s="25"/>
      <c r="AM224" s="56"/>
      <c r="AN224" s="164">
        <f t="shared" si="172"/>
        <v>0</v>
      </c>
      <c r="AO224" s="24">
        <v>0</v>
      </c>
      <c r="AP224" s="24">
        <v>0</v>
      </c>
      <c r="AQ224" s="738"/>
    </row>
    <row r="225" spans="2:46" x14ac:dyDescent="0.25">
      <c r="B225" s="200"/>
      <c r="C225" s="192" t="s">
        <v>340</v>
      </c>
      <c r="D225" s="206" t="s">
        <v>327</v>
      </c>
      <c r="E225" s="824"/>
      <c r="F225" s="138"/>
      <c r="G225" s="491">
        <f t="shared" si="174"/>
        <v>0</v>
      </c>
      <c r="H225" s="334">
        <v>0</v>
      </c>
      <c r="I225" s="334" t="s">
        <v>946</v>
      </c>
      <c r="J225" s="334" t="s">
        <v>946</v>
      </c>
      <c r="K225" s="334" t="s">
        <v>946</v>
      </c>
      <c r="L225" s="334" t="s">
        <v>946</v>
      </c>
      <c r="M225" s="334" t="s">
        <v>946</v>
      </c>
      <c r="N225" s="334" t="s">
        <v>946</v>
      </c>
      <c r="O225" s="334" t="s">
        <v>946</v>
      </c>
      <c r="P225" s="334" t="s">
        <v>946</v>
      </c>
      <c r="Q225" s="334" t="s">
        <v>946</v>
      </c>
      <c r="R225" s="334" t="s">
        <v>946</v>
      </c>
      <c r="S225" s="334" t="s">
        <v>946</v>
      </c>
      <c r="T225" s="334" t="s">
        <v>946</v>
      </c>
      <c r="U225" s="334" t="s">
        <v>946</v>
      </c>
      <c r="V225" s="394" t="s">
        <v>946</v>
      </c>
      <c r="W225" s="430">
        <f t="shared" si="175"/>
        <v>0</v>
      </c>
      <c r="X225" s="24">
        <v>0</v>
      </c>
      <c r="Y225" s="24"/>
      <c r="Z225" s="24"/>
      <c r="AA225" s="24"/>
      <c r="AB225" s="24"/>
      <c r="AC225" s="24"/>
      <c r="AD225" s="24"/>
      <c r="AE225" s="24"/>
      <c r="AF225" s="24"/>
      <c r="AG225" s="24"/>
      <c r="AH225" s="24"/>
      <c r="AI225" s="24"/>
      <c r="AJ225" s="24"/>
      <c r="AK225" s="24"/>
      <c r="AL225" s="25"/>
      <c r="AM225" s="56"/>
      <c r="AN225" s="164">
        <f t="shared" si="172"/>
        <v>0</v>
      </c>
      <c r="AO225" s="24">
        <v>0</v>
      </c>
      <c r="AP225" s="24">
        <v>0</v>
      </c>
      <c r="AQ225" s="738"/>
    </row>
    <row r="226" spans="2:46" x14ac:dyDescent="0.25">
      <c r="B226" s="200"/>
      <c r="C226" s="192" t="s">
        <v>341</v>
      </c>
      <c r="D226" s="206" t="s">
        <v>328</v>
      </c>
      <c r="E226" s="824"/>
      <c r="F226" s="138"/>
      <c r="G226" s="491">
        <f t="shared" si="174"/>
        <v>0</v>
      </c>
      <c r="H226" s="334">
        <v>0</v>
      </c>
      <c r="I226" s="334" t="s">
        <v>946</v>
      </c>
      <c r="J226" s="334" t="s">
        <v>946</v>
      </c>
      <c r="K226" s="334" t="s">
        <v>946</v>
      </c>
      <c r="L226" s="334" t="s">
        <v>946</v>
      </c>
      <c r="M226" s="334" t="s">
        <v>946</v>
      </c>
      <c r="N226" s="334" t="s">
        <v>946</v>
      </c>
      <c r="O226" s="334" t="s">
        <v>946</v>
      </c>
      <c r="P226" s="334" t="s">
        <v>946</v>
      </c>
      <c r="Q226" s="334" t="s">
        <v>946</v>
      </c>
      <c r="R226" s="334" t="s">
        <v>946</v>
      </c>
      <c r="S226" s="334" t="s">
        <v>946</v>
      </c>
      <c r="T226" s="334" t="s">
        <v>946</v>
      </c>
      <c r="U226" s="334" t="s">
        <v>946</v>
      </c>
      <c r="V226" s="394" t="s">
        <v>946</v>
      </c>
      <c r="W226" s="430">
        <f t="shared" si="175"/>
        <v>0</v>
      </c>
      <c r="X226" s="24">
        <v>0</v>
      </c>
      <c r="Y226" s="24"/>
      <c r="Z226" s="24"/>
      <c r="AA226" s="24"/>
      <c r="AB226" s="24"/>
      <c r="AC226" s="24"/>
      <c r="AD226" s="24"/>
      <c r="AE226" s="24"/>
      <c r="AF226" s="24"/>
      <c r="AG226" s="24"/>
      <c r="AH226" s="24"/>
      <c r="AI226" s="24"/>
      <c r="AJ226" s="24"/>
      <c r="AK226" s="24"/>
      <c r="AL226" s="25"/>
      <c r="AM226" s="56"/>
      <c r="AN226" s="164">
        <f t="shared" si="172"/>
        <v>0</v>
      </c>
      <c r="AO226" s="24">
        <v>0</v>
      </c>
      <c r="AP226" s="24">
        <v>0</v>
      </c>
      <c r="AQ226" s="738"/>
    </row>
    <row r="227" spans="2:46" x14ac:dyDescent="0.25">
      <c r="B227" s="200"/>
      <c r="C227" s="192" t="s">
        <v>342</v>
      </c>
      <c r="D227" s="206" t="s">
        <v>329</v>
      </c>
      <c r="E227" s="824"/>
      <c r="F227" s="138"/>
      <c r="G227" s="491">
        <f t="shared" si="174"/>
        <v>0</v>
      </c>
      <c r="H227" s="334">
        <v>0</v>
      </c>
      <c r="I227" s="334" t="s">
        <v>946</v>
      </c>
      <c r="J227" s="334" t="s">
        <v>946</v>
      </c>
      <c r="K227" s="334" t="s">
        <v>946</v>
      </c>
      <c r="L227" s="334" t="s">
        <v>946</v>
      </c>
      <c r="M227" s="334" t="s">
        <v>946</v>
      </c>
      <c r="N227" s="334" t="s">
        <v>946</v>
      </c>
      <c r="O227" s="334" t="s">
        <v>946</v>
      </c>
      <c r="P227" s="334" t="s">
        <v>946</v>
      </c>
      <c r="Q227" s="334" t="s">
        <v>946</v>
      </c>
      <c r="R227" s="334" t="s">
        <v>946</v>
      </c>
      <c r="S227" s="334" t="s">
        <v>946</v>
      </c>
      <c r="T227" s="334" t="s">
        <v>946</v>
      </c>
      <c r="U227" s="334" t="s">
        <v>946</v>
      </c>
      <c r="V227" s="394" t="s">
        <v>946</v>
      </c>
      <c r="W227" s="430">
        <f t="shared" ref="W227:W240" si="176">SUM(X227:AL227)</f>
        <v>0</v>
      </c>
      <c r="X227" s="24">
        <v>0</v>
      </c>
      <c r="Y227" s="24"/>
      <c r="Z227" s="24"/>
      <c r="AA227" s="24"/>
      <c r="AB227" s="24"/>
      <c r="AC227" s="24"/>
      <c r="AD227" s="24"/>
      <c r="AE227" s="24"/>
      <c r="AF227" s="24"/>
      <c r="AG227" s="24"/>
      <c r="AH227" s="24"/>
      <c r="AI227" s="24"/>
      <c r="AJ227" s="24"/>
      <c r="AK227" s="24"/>
      <c r="AL227" s="25"/>
      <c r="AM227" s="56"/>
      <c r="AN227" s="164">
        <f t="shared" si="172"/>
        <v>0</v>
      </c>
      <c r="AO227" s="24">
        <v>0</v>
      </c>
      <c r="AP227" s="24">
        <v>0</v>
      </c>
      <c r="AQ227" s="738"/>
    </row>
    <row r="228" spans="2:46" x14ac:dyDescent="0.25">
      <c r="B228" s="200"/>
      <c r="C228" s="192" t="s">
        <v>350</v>
      </c>
      <c r="D228" s="206" t="s">
        <v>330</v>
      </c>
      <c r="E228" s="824"/>
      <c r="F228" s="138"/>
      <c r="G228" s="491">
        <f t="shared" si="174"/>
        <v>0</v>
      </c>
      <c r="H228" s="334">
        <v>0</v>
      </c>
      <c r="I228" s="334" t="s">
        <v>946</v>
      </c>
      <c r="J228" s="334" t="s">
        <v>946</v>
      </c>
      <c r="K228" s="334" t="s">
        <v>946</v>
      </c>
      <c r="L228" s="334" t="s">
        <v>946</v>
      </c>
      <c r="M228" s="334" t="s">
        <v>946</v>
      </c>
      <c r="N228" s="334" t="s">
        <v>946</v>
      </c>
      <c r="O228" s="334" t="s">
        <v>946</v>
      </c>
      <c r="P228" s="334" t="s">
        <v>946</v>
      </c>
      <c r="Q228" s="334" t="s">
        <v>946</v>
      </c>
      <c r="R228" s="334" t="s">
        <v>946</v>
      </c>
      <c r="S228" s="334" t="s">
        <v>946</v>
      </c>
      <c r="T228" s="334" t="s">
        <v>946</v>
      </c>
      <c r="U228" s="334" t="s">
        <v>946</v>
      </c>
      <c r="V228" s="394" t="s">
        <v>946</v>
      </c>
      <c r="W228" s="430">
        <f t="shared" si="176"/>
        <v>0</v>
      </c>
      <c r="X228" s="24">
        <v>0</v>
      </c>
      <c r="Y228" s="24"/>
      <c r="Z228" s="24"/>
      <c r="AA228" s="24"/>
      <c r="AB228" s="24"/>
      <c r="AC228" s="24"/>
      <c r="AD228" s="24"/>
      <c r="AE228" s="24"/>
      <c r="AF228" s="24"/>
      <c r="AG228" s="24"/>
      <c r="AH228" s="24"/>
      <c r="AI228" s="24"/>
      <c r="AJ228" s="24"/>
      <c r="AK228" s="24"/>
      <c r="AL228" s="25"/>
      <c r="AM228" s="56"/>
      <c r="AN228" s="164">
        <f t="shared" si="172"/>
        <v>0</v>
      </c>
      <c r="AO228" s="24">
        <v>0</v>
      </c>
      <c r="AP228" s="24">
        <v>0</v>
      </c>
      <c r="AQ228" s="738"/>
    </row>
    <row r="229" spans="2:46" ht="26.25" x14ac:dyDescent="0.25">
      <c r="B229" s="200"/>
      <c r="C229" s="192" t="s">
        <v>344</v>
      </c>
      <c r="D229" s="206" t="s">
        <v>331</v>
      </c>
      <c r="E229" s="824"/>
      <c r="F229" s="138"/>
      <c r="G229" s="491">
        <f>SUM(H229:V229)</f>
        <v>0</v>
      </c>
      <c r="H229" s="334">
        <v>0</v>
      </c>
      <c r="I229" s="334" t="s">
        <v>946</v>
      </c>
      <c r="J229" s="334" t="s">
        <v>946</v>
      </c>
      <c r="K229" s="334" t="s">
        <v>946</v>
      </c>
      <c r="L229" s="334" t="s">
        <v>946</v>
      </c>
      <c r="M229" s="334" t="s">
        <v>946</v>
      </c>
      <c r="N229" s="334" t="s">
        <v>946</v>
      </c>
      <c r="O229" s="334" t="s">
        <v>946</v>
      </c>
      <c r="P229" s="334" t="s">
        <v>946</v>
      </c>
      <c r="Q229" s="334" t="s">
        <v>946</v>
      </c>
      <c r="R229" s="334" t="s">
        <v>946</v>
      </c>
      <c r="S229" s="334" t="s">
        <v>946</v>
      </c>
      <c r="T229" s="334" t="s">
        <v>946</v>
      </c>
      <c r="U229" s="334" t="s">
        <v>946</v>
      </c>
      <c r="V229" s="394" t="s">
        <v>946</v>
      </c>
      <c r="W229" s="430">
        <f t="shared" si="176"/>
        <v>0</v>
      </c>
      <c r="X229" s="24">
        <v>0</v>
      </c>
      <c r="Y229" s="24"/>
      <c r="Z229" s="24"/>
      <c r="AA229" s="24"/>
      <c r="AB229" s="24"/>
      <c r="AC229" s="24"/>
      <c r="AD229" s="24"/>
      <c r="AE229" s="24"/>
      <c r="AF229" s="24"/>
      <c r="AG229" s="24"/>
      <c r="AH229" s="24"/>
      <c r="AI229" s="24"/>
      <c r="AJ229" s="24"/>
      <c r="AK229" s="24"/>
      <c r="AL229" s="25"/>
      <c r="AM229" s="56"/>
      <c r="AN229" s="164">
        <f t="shared" si="172"/>
        <v>0</v>
      </c>
      <c r="AO229" s="24">
        <v>0</v>
      </c>
      <c r="AP229" s="24">
        <v>0</v>
      </c>
      <c r="AQ229" s="738"/>
    </row>
    <row r="230" spans="2:46" ht="26.25" x14ac:dyDescent="0.25">
      <c r="B230" s="200"/>
      <c r="C230" s="192" t="s">
        <v>345</v>
      </c>
      <c r="D230" s="206" t="s">
        <v>332</v>
      </c>
      <c r="E230" s="824"/>
      <c r="F230" s="138"/>
      <c r="G230" s="491">
        <f t="shared" si="174"/>
        <v>0</v>
      </c>
      <c r="H230" s="334">
        <v>0</v>
      </c>
      <c r="I230" s="334" t="s">
        <v>946</v>
      </c>
      <c r="J230" s="334" t="s">
        <v>946</v>
      </c>
      <c r="K230" s="334" t="s">
        <v>946</v>
      </c>
      <c r="L230" s="334" t="s">
        <v>946</v>
      </c>
      <c r="M230" s="334" t="s">
        <v>946</v>
      </c>
      <c r="N230" s="334" t="s">
        <v>946</v>
      </c>
      <c r="O230" s="334" t="s">
        <v>946</v>
      </c>
      <c r="P230" s="334" t="s">
        <v>946</v>
      </c>
      <c r="Q230" s="334" t="s">
        <v>946</v>
      </c>
      <c r="R230" s="334" t="s">
        <v>946</v>
      </c>
      <c r="S230" s="334" t="s">
        <v>946</v>
      </c>
      <c r="T230" s="334" t="s">
        <v>946</v>
      </c>
      <c r="U230" s="334" t="s">
        <v>946</v>
      </c>
      <c r="V230" s="394" t="s">
        <v>946</v>
      </c>
      <c r="W230" s="430">
        <f t="shared" si="176"/>
        <v>0</v>
      </c>
      <c r="X230" s="24">
        <v>0</v>
      </c>
      <c r="Y230" s="24"/>
      <c r="Z230" s="24"/>
      <c r="AA230" s="24"/>
      <c r="AB230" s="24"/>
      <c r="AC230" s="24"/>
      <c r="AD230" s="24"/>
      <c r="AE230" s="24"/>
      <c r="AF230" s="24"/>
      <c r="AG230" s="24"/>
      <c r="AH230" s="24"/>
      <c r="AI230" s="24"/>
      <c r="AJ230" s="24"/>
      <c r="AK230" s="24"/>
      <c r="AL230" s="25"/>
      <c r="AM230" s="56"/>
      <c r="AN230" s="164">
        <f t="shared" si="172"/>
        <v>0</v>
      </c>
      <c r="AO230" s="24">
        <v>0</v>
      </c>
      <c r="AP230" s="24">
        <v>0</v>
      </c>
      <c r="AQ230" s="738"/>
    </row>
    <row r="231" spans="2:46" x14ac:dyDescent="0.25">
      <c r="B231" s="200"/>
      <c r="C231" s="192" t="s">
        <v>346</v>
      </c>
      <c r="D231" s="206" t="s">
        <v>333</v>
      </c>
      <c r="E231" s="824"/>
      <c r="F231" s="138"/>
      <c r="G231" s="491">
        <f t="shared" si="174"/>
        <v>0</v>
      </c>
      <c r="H231" s="334">
        <v>0</v>
      </c>
      <c r="I231" s="334" t="s">
        <v>946</v>
      </c>
      <c r="J231" s="334" t="s">
        <v>946</v>
      </c>
      <c r="K231" s="334" t="s">
        <v>946</v>
      </c>
      <c r="L231" s="334" t="s">
        <v>946</v>
      </c>
      <c r="M231" s="334" t="s">
        <v>946</v>
      </c>
      <c r="N231" s="334" t="s">
        <v>946</v>
      </c>
      <c r="O231" s="334" t="s">
        <v>946</v>
      </c>
      <c r="P231" s="334" t="s">
        <v>946</v>
      </c>
      <c r="Q231" s="334" t="s">
        <v>946</v>
      </c>
      <c r="R231" s="334" t="s">
        <v>946</v>
      </c>
      <c r="S231" s="334" t="s">
        <v>946</v>
      </c>
      <c r="T231" s="334" t="s">
        <v>946</v>
      </c>
      <c r="U231" s="334" t="s">
        <v>946</v>
      </c>
      <c r="V231" s="394" t="s">
        <v>946</v>
      </c>
      <c r="W231" s="430">
        <f t="shared" si="176"/>
        <v>0</v>
      </c>
      <c r="X231" s="24">
        <v>0</v>
      </c>
      <c r="Y231" s="24"/>
      <c r="Z231" s="24"/>
      <c r="AA231" s="24"/>
      <c r="AB231" s="24"/>
      <c r="AC231" s="24"/>
      <c r="AD231" s="24"/>
      <c r="AE231" s="24"/>
      <c r="AF231" s="24"/>
      <c r="AG231" s="24"/>
      <c r="AH231" s="24"/>
      <c r="AI231" s="24"/>
      <c r="AJ231" s="24"/>
      <c r="AK231" s="24"/>
      <c r="AL231" s="25"/>
      <c r="AM231" s="56"/>
      <c r="AN231" s="164">
        <f t="shared" si="172"/>
        <v>0</v>
      </c>
      <c r="AO231" s="24">
        <v>0</v>
      </c>
      <c r="AP231" s="24">
        <v>0</v>
      </c>
      <c r="AQ231" s="738"/>
    </row>
    <row r="232" spans="2:46" x14ac:dyDescent="0.25">
      <c r="B232" s="200"/>
      <c r="C232" s="207" t="s">
        <v>347</v>
      </c>
      <c r="D232" s="206" t="s">
        <v>334</v>
      </c>
      <c r="E232" s="824"/>
      <c r="F232" s="138"/>
      <c r="G232" s="491">
        <f t="shared" si="174"/>
        <v>0</v>
      </c>
      <c r="H232" s="334">
        <v>0</v>
      </c>
      <c r="I232" s="334" t="s">
        <v>946</v>
      </c>
      <c r="J232" s="334" t="s">
        <v>946</v>
      </c>
      <c r="K232" s="334" t="s">
        <v>946</v>
      </c>
      <c r="L232" s="334" t="s">
        <v>946</v>
      </c>
      <c r="M232" s="334" t="s">
        <v>946</v>
      </c>
      <c r="N232" s="334" t="s">
        <v>946</v>
      </c>
      <c r="O232" s="334" t="s">
        <v>946</v>
      </c>
      <c r="P232" s="334" t="s">
        <v>946</v>
      </c>
      <c r="Q232" s="334" t="s">
        <v>946</v>
      </c>
      <c r="R232" s="334" t="s">
        <v>946</v>
      </c>
      <c r="S232" s="334" t="s">
        <v>946</v>
      </c>
      <c r="T232" s="334" t="s">
        <v>946</v>
      </c>
      <c r="U232" s="334" t="s">
        <v>946</v>
      </c>
      <c r="V232" s="394" t="s">
        <v>946</v>
      </c>
      <c r="W232" s="430">
        <f t="shared" si="176"/>
        <v>0</v>
      </c>
      <c r="X232" s="24">
        <v>0</v>
      </c>
      <c r="Y232" s="24"/>
      <c r="Z232" s="24"/>
      <c r="AA232" s="24"/>
      <c r="AB232" s="24"/>
      <c r="AC232" s="24"/>
      <c r="AD232" s="24"/>
      <c r="AE232" s="24"/>
      <c r="AF232" s="24"/>
      <c r="AG232" s="24"/>
      <c r="AH232" s="24"/>
      <c r="AI232" s="24"/>
      <c r="AJ232" s="24"/>
      <c r="AK232" s="24"/>
      <c r="AL232" s="25"/>
      <c r="AM232" s="56"/>
      <c r="AN232" s="164">
        <f t="shared" si="172"/>
        <v>0</v>
      </c>
      <c r="AO232" s="24">
        <v>0</v>
      </c>
      <c r="AP232" s="24">
        <v>0</v>
      </c>
      <c r="AQ232" s="738"/>
    </row>
    <row r="233" spans="2:46" x14ac:dyDescent="0.25">
      <c r="B233" s="200"/>
      <c r="C233" s="421" t="s">
        <v>407</v>
      </c>
      <c r="D233" s="206" t="s">
        <v>405</v>
      </c>
      <c r="E233" s="824"/>
      <c r="F233" s="138"/>
      <c r="G233" s="491">
        <f t="shared" ref="G233:G236" si="177">SUM(H233:V233)</f>
        <v>0</v>
      </c>
      <c r="H233" s="334">
        <v>0</v>
      </c>
      <c r="I233" s="334" t="s">
        <v>946</v>
      </c>
      <c r="J233" s="334" t="s">
        <v>946</v>
      </c>
      <c r="K233" s="334" t="s">
        <v>946</v>
      </c>
      <c r="L233" s="334" t="s">
        <v>946</v>
      </c>
      <c r="M233" s="334" t="s">
        <v>946</v>
      </c>
      <c r="N233" s="334" t="s">
        <v>946</v>
      </c>
      <c r="O233" s="334" t="s">
        <v>946</v>
      </c>
      <c r="P233" s="334" t="s">
        <v>946</v>
      </c>
      <c r="Q233" s="334" t="s">
        <v>946</v>
      </c>
      <c r="R233" s="334" t="s">
        <v>946</v>
      </c>
      <c r="S233" s="334" t="s">
        <v>946</v>
      </c>
      <c r="T233" s="334" t="s">
        <v>946</v>
      </c>
      <c r="U233" s="334" t="s">
        <v>946</v>
      </c>
      <c r="V233" s="394" t="s">
        <v>946</v>
      </c>
      <c r="W233" s="430">
        <f t="shared" ref="W233:W236" si="178">SUM(X233:AL233)</f>
        <v>0</v>
      </c>
      <c r="X233" s="24">
        <v>0</v>
      </c>
      <c r="Y233" s="24"/>
      <c r="Z233" s="24"/>
      <c r="AA233" s="24"/>
      <c r="AB233" s="24"/>
      <c r="AC233" s="24"/>
      <c r="AD233" s="24"/>
      <c r="AE233" s="24"/>
      <c r="AF233" s="24"/>
      <c r="AG233" s="24"/>
      <c r="AH233" s="24"/>
      <c r="AI233" s="24"/>
      <c r="AJ233" s="24"/>
      <c r="AK233" s="24"/>
      <c r="AL233" s="25"/>
      <c r="AM233" s="56"/>
      <c r="AN233" s="164">
        <f t="shared" si="172"/>
        <v>0</v>
      </c>
      <c r="AO233" s="24">
        <v>0</v>
      </c>
      <c r="AP233" s="24">
        <v>0</v>
      </c>
      <c r="AQ233" s="738"/>
      <c r="AR233"/>
      <c r="AT233"/>
    </row>
    <row r="234" spans="2:46" x14ac:dyDescent="0.25">
      <c r="B234" s="200"/>
      <c r="C234" s="421" t="s">
        <v>408</v>
      </c>
      <c r="D234" s="206" t="s">
        <v>406</v>
      </c>
      <c r="E234" s="824"/>
      <c r="F234" s="138"/>
      <c r="G234" s="491">
        <f t="shared" si="177"/>
        <v>0</v>
      </c>
      <c r="H234" s="334">
        <v>0</v>
      </c>
      <c r="I234" s="334" t="s">
        <v>946</v>
      </c>
      <c r="J234" s="334" t="s">
        <v>946</v>
      </c>
      <c r="K234" s="334" t="s">
        <v>946</v>
      </c>
      <c r="L234" s="334" t="s">
        <v>946</v>
      </c>
      <c r="M234" s="334" t="s">
        <v>946</v>
      </c>
      <c r="N234" s="334" t="s">
        <v>946</v>
      </c>
      <c r="O234" s="334" t="s">
        <v>946</v>
      </c>
      <c r="P234" s="334" t="s">
        <v>946</v>
      </c>
      <c r="Q234" s="334" t="s">
        <v>946</v>
      </c>
      <c r="R234" s="334" t="s">
        <v>946</v>
      </c>
      <c r="S234" s="334" t="s">
        <v>946</v>
      </c>
      <c r="T234" s="334" t="s">
        <v>946</v>
      </c>
      <c r="U234" s="334" t="s">
        <v>946</v>
      </c>
      <c r="V234" s="394" t="s">
        <v>946</v>
      </c>
      <c r="W234" s="430">
        <f t="shared" si="178"/>
        <v>0</v>
      </c>
      <c r="X234" s="24">
        <v>0</v>
      </c>
      <c r="Y234" s="24"/>
      <c r="Z234" s="24"/>
      <c r="AA234" s="24"/>
      <c r="AB234" s="24"/>
      <c r="AC234" s="24"/>
      <c r="AD234" s="24"/>
      <c r="AE234" s="24"/>
      <c r="AF234" s="24"/>
      <c r="AG234" s="24"/>
      <c r="AH234" s="24"/>
      <c r="AI234" s="24"/>
      <c r="AJ234" s="24"/>
      <c r="AK234" s="24"/>
      <c r="AL234" s="25"/>
      <c r="AM234" s="56"/>
      <c r="AN234" s="164">
        <f t="shared" si="172"/>
        <v>0</v>
      </c>
      <c r="AO234" s="24">
        <v>0</v>
      </c>
      <c r="AP234" s="24">
        <v>0</v>
      </c>
      <c r="AQ234" s="738"/>
      <c r="AR234"/>
      <c r="AT234"/>
    </row>
    <row r="235" spans="2:46" x14ac:dyDescent="0.25">
      <c r="B235" s="200"/>
      <c r="C235" s="192" t="s">
        <v>902</v>
      </c>
      <c r="D235" s="693" t="s">
        <v>903</v>
      </c>
      <c r="E235" s="824"/>
      <c r="F235" s="138"/>
      <c r="G235" s="491">
        <f t="shared" ref="G235" si="179">SUM(H235:V235)</f>
        <v>0</v>
      </c>
      <c r="H235" s="334">
        <v>0</v>
      </c>
      <c r="I235" s="334" t="s">
        <v>946</v>
      </c>
      <c r="J235" s="334" t="s">
        <v>946</v>
      </c>
      <c r="K235" s="334" t="s">
        <v>946</v>
      </c>
      <c r="L235" s="334" t="s">
        <v>946</v>
      </c>
      <c r="M235" s="334" t="s">
        <v>946</v>
      </c>
      <c r="N235" s="334" t="s">
        <v>946</v>
      </c>
      <c r="O235" s="334" t="s">
        <v>946</v>
      </c>
      <c r="P235" s="334" t="s">
        <v>946</v>
      </c>
      <c r="Q235" s="334" t="s">
        <v>946</v>
      </c>
      <c r="R235" s="334" t="s">
        <v>946</v>
      </c>
      <c r="S235" s="334" t="s">
        <v>946</v>
      </c>
      <c r="T235" s="334" t="s">
        <v>946</v>
      </c>
      <c r="U235" s="334" t="s">
        <v>946</v>
      </c>
      <c r="V235" s="394" t="s">
        <v>946</v>
      </c>
      <c r="W235" s="430">
        <f t="shared" ref="W235" si="180">SUM(X235:AL235)</f>
        <v>0</v>
      </c>
      <c r="X235" s="24">
        <v>0</v>
      </c>
      <c r="Y235" s="24"/>
      <c r="Z235" s="24"/>
      <c r="AA235" s="24"/>
      <c r="AB235" s="24"/>
      <c r="AC235" s="24"/>
      <c r="AD235" s="24"/>
      <c r="AE235" s="24"/>
      <c r="AF235" s="24"/>
      <c r="AG235" s="24"/>
      <c r="AH235" s="24"/>
      <c r="AI235" s="24"/>
      <c r="AJ235" s="24"/>
      <c r="AK235" s="24"/>
      <c r="AL235" s="25"/>
      <c r="AM235" s="56"/>
      <c r="AN235" s="164">
        <f t="shared" si="172"/>
        <v>0</v>
      </c>
      <c r="AO235" s="24">
        <v>0</v>
      </c>
      <c r="AP235" s="24">
        <v>0</v>
      </c>
      <c r="AQ235" s="738"/>
      <c r="AR235"/>
      <c r="AT235"/>
    </row>
    <row r="236" spans="2:46" x14ac:dyDescent="0.25">
      <c r="B236" s="200"/>
      <c r="C236" s="677" t="str">
        <f>IF('Hlavní činnost'!C236=0,"",'Hlavní činnost'!C236)</f>
        <v>příspěvek na provoz - plyn</v>
      </c>
      <c r="D236" s="414" t="str">
        <f>IF('Hlavní činnost'!D236=0,"",'Hlavní činnost'!D236)</f>
        <v>00311</v>
      </c>
      <c r="E236" s="824"/>
      <c r="F236" s="138"/>
      <c r="G236" s="491">
        <f t="shared" si="177"/>
        <v>0</v>
      </c>
      <c r="H236" s="334">
        <v>0</v>
      </c>
      <c r="I236" s="334" t="s">
        <v>946</v>
      </c>
      <c r="J236" s="334" t="s">
        <v>946</v>
      </c>
      <c r="K236" s="334" t="s">
        <v>946</v>
      </c>
      <c r="L236" s="334" t="s">
        <v>946</v>
      </c>
      <c r="M236" s="334" t="s">
        <v>946</v>
      </c>
      <c r="N236" s="334" t="s">
        <v>946</v>
      </c>
      <c r="O236" s="334" t="s">
        <v>946</v>
      </c>
      <c r="P236" s="334" t="s">
        <v>946</v>
      </c>
      <c r="Q236" s="334" t="s">
        <v>946</v>
      </c>
      <c r="R236" s="334" t="s">
        <v>946</v>
      </c>
      <c r="S236" s="334" t="s">
        <v>946</v>
      </c>
      <c r="T236" s="334" t="s">
        <v>946</v>
      </c>
      <c r="U236" s="334" t="s">
        <v>946</v>
      </c>
      <c r="V236" s="394" t="s">
        <v>946</v>
      </c>
      <c r="W236" s="430">
        <f t="shared" si="178"/>
        <v>0</v>
      </c>
      <c r="X236" s="24">
        <v>0</v>
      </c>
      <c r="Y236" s="24"/>
      <c r="Z236" s="24"/>
      <c r="AA236" s="24"/>
      <c r="AB236" s="24"/>
      <c r="AC236" s="24"/>
      <c r="AD236" s="24"/>
      <c r="AE236" s="24"/>
      <c r="AF236" s="24"/>
      <c r="AG236" s="24"/>
      <c r="AH236" s="24"/>
      <c r="AI236" s="24"/>
      <c r="AJ236" s="24"/>
      <c r="AK236" s="24"/>
      <c r="AL236" s="25"/>
      <c r="AM236" s="56"/>
      <c r="AN236" s="164">
        <f t="shared" si="172"/>
        <v>0</v>
      </c>
      <c r="AO236" s="24">
        <v>0</v>
      </c>
      <c r="AP236" s="24">
        <v>0</v>
      </c>
      <c r="AQ236" s="738"/>
      <c r="AR236"/>
      <c r="AT236"/>
    </row>
    <row r="237" spans="2:46" x14ac:dyDescent="0.25">
      <c r="B237" s="200"/>
      <c r="C237" s="677" t="str">
        <f>IF('Hlavní činnost'!C237=0,"",'Hlavní činnost'!C237)</f>
        <v>příspěvek na provoz - elektrická energie</v>
      </c>
      <c r="D237" s="414" t="str">
        <f>IF('Hlavní činnost'!D237=0,"",'Hlavní činnost'!D237)</f>
        <v>00312</v>
      </c>
      <c r="E237" s="824"/>
      <c r="F237" s="138"/>
      <c r="G237" s="491">
        <f t="shared" ref="G237:G238" si="181">SUM(H237:V237)</f>
        <v>0</v>
      </c>
      <c r="H237" s="334">
        <v>0</v>
      </c>
      <c r="I237" s="334" t="s">
        <v>946</v>
      </c>
      <c r="J237" s="334" t="s">
        <v>946</v>
      </c>
      <c r="K237" s="334" t="s">
        <v>946</v>
      </c>
      <c r="L237" s="334" t="s">
        <v>946</v>
      </c>
      <c r="M237" s="334" t="s">
        <v>946</v>
      </c>
      <c r="N237" s="334" t="s">
        <v>946</v>
      </c>
      <c r="O237" s="334" t="s">
        <v>946</v>
      </c>
      <c r="P237" s="334" t="s">
        <v>946</v>
      </c>
      <c r="Q237" s="334" t="s">
        <v>946</v>
      </c>
      <c r="R237" s="334" t="s">
        <v>946</v>
      </c>
      <c r="S237" s="334" t="s">
        <v>946</v>
      </c>
      <c r="T237" s="334" t="s">
        <v>946</v>
      </c>
      <c r="U237" s="334" t="s">
        <v>946</v>
      </c>
      <c r="V237" s="394" t="s">
        <v>946</v>
      </c>
      <c r="W237" s="430">
        <f t="shared" ref="W237:W238" si="182">SUM(X237:AL237)</f>
        <v>0</v>
      </c>
      <c r="X237" s="24">
        <v>0</v>
      </c>
      <c r="Y237" s="24"/>
      <c r="Z237" s="24"/>
      <c r="AA237" s="24"/>
      <c r="AB237" s="24"/>
      <c r="AC237" s="24"/>
      <c r="AD237" s="24"/>
      <c r="AE237" s="24"/>
      <c r="AF237" s="24"/>
      <c r="AG237" s="24"/>
      <c r="AH237" s="24"/>
      <c r="AI237" s="24"/>
      <c r="AJ237" s="24"/>
      <c r="AK237" s="24"/>
      <c r="AL237" s="25"/>
      <c r="AM237" s="56"/>
      <c r="AN237" s="164">
        <f t="shared" si="172"/>
        <v>0</v>
      </c>
      <c r="AO237" s="24">
        <v>0</v>
      </c>
      <c r="AP237" s="24">
        <v>0</v>
      </c>
      <c r="AQ237" s="738"/>
      <c r="AR237"/>
      <c r="AT237"/>
    </row>
    <row r="238" spans="2:46" ht="15.75" customHeight="1" x14ac:dyDescent="0.25">
      <c r="B238" s="200"/>
      <c r="C238" s="677" t="str">
        <f>IF('Hlavní činnost'!C238=0,"",'Hlavní činnost'!C238)</f>
        <v>příspěvek na provoz -  teplo</v>
      </c>
      <c r="D238" s="414" t="str">
        <f>IF('Hlavní činnost'!D238=0,"vyplnit HČ",'Hlavní činnost'!D238)</f>
        <v>00314</v>
      </c>
      <c r="E238" s="824"/>
      <c r="F238" s="138"/>
      <c r="G238" s="491">
        <f t="shared" si="181"/>
        <v>0</v>
      </c>
      <c r="H238" s="334">
        <v>0</v>
      </c>
      <c r="I238" s="334" t="s">
        <v>946</v>
      </c>
      <c r="J238" s="334" t="s">
        <v>946</v>
      </c>
      <c r="K238" s="334" t="s">
        <v>946</v>
      </c>
      <c r="L238" s="334" t="s">
        <v>946</v>
      </c>
      <c r="M238" s="334" t="s">
        <v>946</v>
      </c>
      <c r="N238" s="334" t="s">
        <v>946</v>
      </c>
      <c r="O238" s="334" t="s">
        <v>946</v>
      </c>
      <c r="P238" s="334" t="s">
        <v>946</v>
      </c>
      <c r="Q238" s="334" t="s">
        <v>946</v>
      </c>
      <c r="R238" s="334" t="s">
        <v>946</v>
      </c>
      <c r="S238" s="334" t="s">
        <v>946</v>
      </c>
      <c r="T238" s="334" t="s">
        <v>946</v>
      </c>
      <c r="U238" s="334" t="s">
        <v>946</v>
      </c>
      <c r="V238" s="394" t="s">
        <v>946</v>
      </c>
      <c r="W238" s="430">
        <f t="shared" si="182"/>
        <v>0</v>
      </c>
      <c r="X238" s="24">
        <v>0</v>
      </c>
      <c r="Y238" s="24"/>
      <c r="Z238" s="24"/>
      <c r="AA238" s="24"/>
      <c r="AB238" s="24"/>
      <c r="AC238" s="24"/>
      <c r="AD238" s="24"/>
      <c r="AE238" s="24"/>
      <c r="AF238" s="24"/>
      <c r="AG238" s="24"/>
      <c r="AH238" s="24"/>
      <c r="AI238" s="24"/>
      <c r="AJ238" s="24"/>
      <c r="AK238" s="24"/>
      <c r="AL238" s="25"/>
      <c r="AM238" s="56"/>
      <c r="AN238" s="164">
        <f t="shared" si="172"/>
        <v>0</v>
      </c>
      <c r="AO238" s="24">
        <v>0</v>
      </c>
      <c r="AP238" s="24">
        <v>0</v>
      </c>
      <c r="AQ238" s="738"/>
      <c r="AR238"/>
      <c r="AT238"/>
    </row>
    <row r="239" spans="2:46" ht="15.75" customHeight="1" x14ac:dyDescent="0.25">
      <c r="B239" s="200"/>
      <c r="C239" s="672" t="s">
        <v>897</v>
      </c>
      <c r="D239" s="678" t="str">
        <f>'Hlavní činnost'!D239</f>
        <v>00315</v>
      </c>
      <c r="E239" s="824"/>
      <c r="F239" s="669"/>
      <c r="G239" s="491">
        <f t="shared" ref="G239" si="183">SUM(H239:V239)</f>
        <v>0</v>
      </c>
      <c r="H239" s="334">
        <v>0</v>
      </c>
      <c r="I239" s="334">
        <v>0</v>
      </c>
      <c r="J239" s="334">
        <v>0</v>
      </c>
      <c r="K239" s="334">
        <v>0</v>
      </c>
      <c r="L239" s="334">
        <v>0</v>
      </c>
      <c r="M239" s="334">
        <v>0</v>
      </c>
      <c r="N239" s="334">
        <v>0</v>
      </c>
      <c r="O239" s="334">
        <v>0</v>
      </c>
      <c r="P239" s="334">
        <v>0</v>
      </c>
      <c r="Q239" s="334">
        <v>0</v>
      </c>
      <c r="R239" s="334">
        <v>0</v>
      </c>
      <c r="S239" s="334">
        <v>0</v>
      </c>
      <c r="T239" s="334">
        <v>0</v>
      </c>
      <c r="U239" s="334">
        <v>0</v>
      </c>
      <c r="V239" s="394">
        <v>0</v>
      </c>
      <c r="W239" s="430">
        <f t="shared" ref="W239" si="184">SUM(X239:AL239)</f>
        <v>0</v>
      </c>
      <c r="X239" s="24">
        <v>0</v>
      </c>
      <c r="Y239" s="24"/>
      <c r="Z239" s="24"/>
      <c r="AA239" s="24"/>
      <c r="AB239" s="24"/>
      <c r="AC239" s="24"/>
      <c r="AD239" s="24"/>
      <c r="AE239" s="24"/>
      <c r="AF239" s="24"/>
      <c r="AG239" s="24"/>
      <c r="AH239" s="24"/>
      <c r="AI239" s="24"/>
      <c r="AJ239" s="24"/>
      <c r="AK239" s="24"/>
      <c r="AL239" s="25"/>
      <c r="AM239" s="56"/>
      <c r="AN239" s="164">
        <f t="shared" si="172"/>
        <v>0</v>
      </c>
      <c r="AO239" s="24">
        <v>0</v>
      </c>
      <c r="AP239" s="24">
        <v>0</v>
      </c>
      <c r="AQ239" s="738"/>
      <c r="AR239"/>
      <c r="AT239"/>
    </row>
    <row r="240" spans="2:46" x14ac:dyDescent="0.25">
      <c r="B240" s="200"/>
      <c r="C240" s="208" t="s">
        <v>348</v>
      </c>
      <c r="D240" s="206" t="s">
        <v>335</v>
      </c>
      <c r="E240" s="824"/>
      <c r="F240" s="138"/>
      <c r="G240" s="491">
        <f t="shared" si="174"/>
        <v>0</v>
      </c>
      <c r="H240" s="334">
        <v>0</v>
      </c>
      <c r="I240" s="334" t="s">
        <v>946</v>
      </c>
      <c r="J240" s="334" t="s">
        <v>946</v>
      </c>
      <c r="K240" s="334" t="s">
        <v>946</v>
      </c>
      <c r="L240" s="334" t="s">
        <v>946</v>
      </c>
      <c r="M240" s="334" t="s">
        <v>946</v>
      </c>
      <c r="N240" s="334" t="s">
        <v>946</v>
      </c>
      <c r="O240" s="334" t="s">
        <v>946</v>
      </c>
      <c r="P240" s="334" t="s">
        <v>946</v>
      </c>
      <c r="Q240" s="334" t="s">
        <v>946</v>
      </c>
      <c r="R240" s="334" t="s">
        <v>946</v>
      </c>
      <c r="S240" s="334" t="s">
        <v>946</v>
      </c>
      <c r="T240" s="334" t="s">
        <v>946</v>
      </c>
      <c r="U240" s="334" t="s">
        <v>946</v>
      </c>
      <c r="V240" s="394" t="s">
        <v>946</v>
      </c>
      <c r="W240" s="430">
        <f t="shared" si="176"/>
        <v>0</v>
      </c>
      <c r="X240" s="24">
        <v>0</v>
      </c>
      <c r="Y240" s="24"/>
      <c r="Z240" s="24"/>
      <c r="AA240" s="24"/>
      <c r="AB240" s="24"/>
      <c r="AC240" s="24"/>
      <c r="AD240" s="24"/>
      <c r="AE240" s="24"/>
      <c r="AF240" s="24"/>
      <c r="AG240" s="24"/>
      <c r="AH240" s="24"/>
      <c r="AI240" s="24"/>
      <c r="AJ240" s="24"/>
      <c r="AK240" s="24"/>
      <c r="AL240" s="25"/>
      <c r="AM240" s="56"/>
      <c r="AN240" s="164">
        <f t="shared" si="172"/>
        <v>0</v>
      </c>
      <c r="AO240" s="24">
        <v>0</v>
      </c>
      <c r="AP240" s="24">
        <v>0</v>
      </c>
      <c r="AQ240" s="738"/>
    </row>
    <row r="241" spans="2:120" ht="26.25" x14ac:dyDescent="0.25">
      <c r="B241" s="200"/>
      <c r="C241" s="192" t="s">
        <v>925</v>
      </c>
      <c r="D241" s="209">
        <v>13305</v>
      </c>
      <c r="E241" s="824"/>
      <c r="F241" s="138"/>
      <c r="G241" s="491">
        <f t="shared" si="174"/>
        <v>0</v>
      </c>
      <c r="H241" s="334">
        <v>0</v>
      </c>
      <c r="I241" s="334" t="s">
        <v>946</v>
      </c>
      <c r="J241" s="334" t="s">
        <v>946</v>
      </c>
      <c r="K241" s="334" t="s">
        <v>946</v>
      </c>
      <c r="L241" s="334" t="s">
        <v>946</v>
      </c>
      <c r="M241" s="334" t="s">
        <v>946</v>
      </c>
      <c r="N241" s="334" t="s">
        <v>946</v>
      </c>
      <c r="O241" s="334" t="s">
        <v>946</v>
      </c>
      <c r="P241" s="334" t="s">
        <v>946</v>
      </c>
      <c r="Q241" s="334" t="s">
        <v>946</v>
      </c>
      <c r="R241" s="334" t="s">
        <v>946</v>
      </c>
      <c r="S241" s="334" t="s">
        <v>946</v>
      </c>
      <c r="T241" s="334" t="s">
        <v>946</v>
      </c>
      <c r="U241" s="334" t="s">
        <v>946</v>
      </c>
      <c r="V241" s="394" t="s">
        <v>946</v>
      </c>
      <c r="W241" s="430">
        <f t="shared" si="175"/>
        <v>0</v>
      </c>
      <c r="X241" s="24">
        <v>0</v>
      </c>
      <c r="Y241" s="24"/>
      <c r="Z241" s="24"/>
      <c r="AA241" s="24"/>
      <c r="AB241" s="24"/>
      <c r="AC241" s="24"/>
      <c r="AD241" s="24"/>
      <c r="AE241" s="24"/>
      <c r="AF241" s="24"/>
      <c r="AG241" s="24"/>
      <c r="AH241" s="24"/>
      <c r="AI241" s="24"/>
      <c r="AJ241" s="24"/>
      <c r="AK241" s="24"/>
      <c r="AL241" s="25"/>
      <c r="AM241" s="56"/>
      <c r="AN241" s="164">
        <f t="shared" si="172"/>
        <v>0</v>
      </c>
      <c r="AO241" s="24">
        <v>0</v>
      </c>
      <c r="AP241" s="24">
        <v>0</v>
      </c>
      <c r="AQ241" s="738"/>
    </row>
    <row r="242" spans="2:120" ht="26.25" x14ac:dyDescent="0.25">
      <c r="B242" s="200"/>
      <c r="C242" s="192" t="s">
        <v>365</v>
      </c>
      <c r="D242" s="209" t="str">
        <f>IF('Hlavní činnost'!D242=0,"",'Hlavní činnost'!D242)</f>
        <v/>
      </c>
      <c r="E242" s="824"/>
      <c r="F242" s="138"/>
      <c r="G242" s="491">
        <f t="shared" si="174"/>
        <v>0</v>
      </c>
      <c r="H242" s="334">
        <v>0</v>
      </c>
      <c r="I242" s="334" t="s">
        <v>946</v>
      </c>
      <c r="J242" s="334" t="s">
        <v>946</v>
      </c>
      <c r="K242" s="334" t="s">
        <v>946</v>
      </c>
      <c r="L242" s="334" t="s">
        <v>946</v>
      </c>
      <c r="M242" s="334" t="s">
        <v>946</v>
      </c>
      <c r="N242" s="334" t="s">
        <v>946</v>
      </c>
      <c r="O242" s="334" t="s">
        <v>946</v>
      </c>
      <c r="P242" s="334" t="s">
        <v>946</v>
      </c>
      <c r="Q242" s="334" t="s">
        <v>946</v>
      </c>
      <c r="R242" s="334" t="s">
        <v>946</v>
      </c>
      <c r="S242" s="334" t="s">
        <v>946</v>
      </c>
      <c r="T242" s="334" t="s">
        <v>946</v>
      </c>
      <c r="U242" s="334" t="s">
        <v>946</v>
      </c>
      <c r="V242" s="394" t="s">
        <v>946</v>
      </c>
      <c r="W242" s="430">
        <f t="shared" si="175"/>
        <v>0</v>
      </c>
      <c r="X242" s="24">
        <v>0</v>
      </c>
      <c r="Y242" s="24"/>
      <c r="Z242" s="24"/>
      <c r="AA242" s="24"/>
      <c r="AB242" s="24"/>
      <c r="AC242" s="24"/>
      <c r="AD242" s="24"/>
      <c r="AE242" s="24"/>
      <c r="AF242" s="24"/>
      <c r="AG242" s="24"/>
      <c r="AH242" s="24"/>
      <c r="AI242" s="24"/>
      <c r="AJ242" s="24"/>
      <c r="AK242" s="24"/>
      <c r="AL242" s="25"/>
      <c r="AM242" s="56"/>
      <c r="AN242" s="164">
        <f t="shared" si="172"/>
        <v>0</v>
      </c>
      <c r="AO242" s="24">
        <v>0</v>
      </c>
      <c r="AP242" s="24">
        <v>0</v>
      </c>
      <c r="AQ242" s="738"/>
    </row>
    <row r="243" spans="2:120" x14ac:dyDescent="0.25">
      <c r="B243" s="210"/>
      <c r="C243" s="203" t="s">
        <v>24</v>
      </c>
      <c r="D243" s="203"/>
      <c r="E243" s="824"/>
      <c r="F243" s="138"/>
      <c r="G243" s="491">
        <f t="shared" si="174"/>
        <v>0</v>
      </c>
      <c r="H243" s="334">
        <v>0</v>
      </c>
      <c r="I243" s="334" t="s">
        <v>946</v>
      </c>
      <c r="J243" s="334" t="s">
        <v>946</v>
      </c>
      <c r="K243" s="334" t="s">
        <v>946</v>
      </c>
      <c r="L243" s="334" t="s">
        <v>946</v>
      </c>
      <c r="M243" s="334" t="s">
        <v>946</v>
      </c>
      <c r="N243" s="334" t="s">
        <v>946</v>
      </c>
      <c r="O243" s="334" t="s">
        <v>946</v>
      </c>
      <c r="P243" s="334" t="s">
        <v>946</v>
      </c>
      <c r="Q243" s="334" t="s">
        <v>946</v>
      </c>
      <c r="R243" s="334" t="s">
        <v>946</v>
      </c>
      <c r="S243" s="334" t="s">
        <v>946</v>
      </c>
      <c r="T243" s="334" t="s">
        <v>946</v>
      </c>
      <c r="U243" s="334" t="s">
        <v>946</v>
      </c>
      <c r="V243" s="394" t="s">
        <v>946</v>
      </c>
      <c r="W243" s="430">
        <f t="shared" si="175"/>
        <v>0</v>
      </c>
      <c r="X243" s="24">
        <v>0</v>
      </c>
      <c r="Y243" s="24"/>
      <c r="Z243" s="24"/>
      <c r="AA243" s="24"/>
      <c r="AB243" s="24"/>
      <c r="AC243" s="24"/>
      <c r="AD243" s="24"/>
      <c r="AE243" s="24"/>
      <c r="AF243" s="24"/>
      <c r="AG243" s="24"/>
      <c r="AH243" s="24"/>
      <c r="AI243" s="24"/>
      <c r="AJ243" s="24"/>
      <c r="AK243" s="24"/>
      <c r="AL243" s="25"/>
      <c r="AM243" s="56"/>
      <c r="AN243" s="164">
        <f t="shared" si="172"/>
        <v>0</v>
      </c>
      <c r="AO243" s="24">
        <v>0</v>
      </c>
      <c r="AP243" s="24">
        <v>0</v>
      </c>
      <c r="AQ243" s="738"/>
    </row>
    <row r="244" spans="2:120" x14ac:dyDescent="0.25">
      <c r="B244" s="210" t="s">
        <v>316</v>
      </c>
      <c r="C244" s="204" t="s">
        <v>25</v>
      </c>
      <c r="D244" s="204"/>
      <c r="E244" s="824"/>
      <c r="F244" s="205" t="s">
        <v>362</v>
      </c>
      <c r="G244" s="486">
        <f t="shared" si="174"/>
        <v>0</v>
      </c>
      <c r="H244" s="334">
        <v>0</v>
      </c>
      <c r="I244" s="334" t="s">
        <v>946</v>
      </c>
      <c r="J244" s="334" t="s">
        <v>946</v>
      </c>
      <c r="K244" s="334" t="s">
        <v>946</v>
      </c>
      <c r="L244" s="334" t="s">
        <v>946</v>
      </c>
      <c r="M244" s="334" t="s">
        <v>946</v>
      </c>
      <c r="N244" s="334" t="s">
        <v>946</v>
      </c>
      <c r="O244" s="334" t="s">
        <v>946</v>
      </c>
      <c r="P244" s="334" t="s">
        <v>946</v>
      </c>
      <c r="Q244" s="334" t="s">
        <v>946</v>
      </c>
      <c r="R244" s="334" t="s">
        <v>946</v>
      </c>
      <c r="S244" s="334" t="s">
        <v>946</v>
      </c>
      <c r="T244" s="334" t="s">
        <v>946</v>
      </c>
      <c r="U244" s="334" t="s">
        <v>946</v>
      </c>
      <c r="V244" s="394" t="s">
        <v>946</v>
      </c>
      <c r="W244" s="429">
        <f t="shared" si="175"/>
        <v>0</v>
      </c>
      <c r="X244" s="24">
        <v>0</v>
      </c>
      <c r="Y244" s="27"/>
      <c r="Z244" s="27"/>
      <c r="AA244" s="27"/>
      <c r="AB244" s="27"/>
      <c r="AC244" s="27"/>
      <c r="AD244" s="27"/>
      <c r="AE244" s="27"/>
      <c r="AF244" s="27"/>
      <c r="AG244" s="27"/>
      <c r="AH244" s="27"/>
      <c r="AI244" s="27"/>
      <c r="AJ244" s="27"/>
      <c r="AK244" s="27"/>
      <c r="AL244" s="28"/>
      <c r="AM244" s="57"/>
      <c r="AN244" s="166">
        <f t="shared" si="172"/>
        <v>0</v>
      </c>
      <c r="AO244" s="24">
        <v>0</v>
      </c>
      <c r="AP244" s="24">
        <v>0</v>
      </c>
      <c r="AQ244" s="738"/>
    </row>
    <row r="245" spans="2:120" ht="16.5" customHeight="1" x14ac:dyDescent="0.25">
      <c r="B245" s="210" t="s">
        <v>317</v>
      </c>
      <c r="C245" s="204" t="s">
        <v>26</v>
      </c>
      <c r="D245" s="211"/>
      <c r="E245" s="899"/>
      <c r="F245" s="205" t="s">
        <v>364</v>
      </c>
      <c r="G245" s="486">
        <f t="shared" si="174"/>
        <v>0</v>
      </c>
      <c r="H245" s="334">
        <v>0</v>
      </c>
      <c r="I245" s="334" t="s">
        <v>946</v>
      </c>
      <c r="J245" s="334" t="s">
        <v>946</v>
      </c>
      <c r="K245" s="334" t="s">
        <v>946</v>
      </c>
      <c r="L245" s="334" t="s">
        <v>946</v>
      </c>
      <c r="M245" s="334" t="s">
        <v>946</v>
      </c>
      <c r="N245" s="334" t="s">
        <v>946</v>
      </c>
      <c r="O245" s="334" t="s">
        <v>946</v>
      </c>
      <c r="P245" s="334" t="s">
        <v>946</v>
      </c>
      <c r="Q245" s="334" t="s">
        <v>946</v>
      </c>
      <c r="R245" s="334" t="s">
        <v>946</v>
      </c>
      <c r="S245" s="334" t="s">
        <v>946</v>
      </c>
      <c r="T245" s="334" t="s">
        <v>946</v>
      </c>
      <c r="U245" s="334" t="s">
        <v>946</v>
      </c>
      <c r="V245" s="394" t="s">
        <v>946</v>
      </c>
      <c r="W245" s="429">
        <f t="shared" si="175"/>
        <v>0</v>
      </c>
      <c r="X245" s="24">
        <v>0</v>
      </c>
      <c r="Y245" s="27"/>
      <c r="Z245" s="27"/>
      <c r="AA245" s="27"/>
      <c r="AB245" s="27"/>
      <c r="AC245" s="27"/>
      <c r="AD245" s="27"/>
      <c r="AE245" s="27"/>
      <c r="AF245" s="27"/>
      <c r="AG245" s="27"/>
      <c r="AH245" s="27"/>
      <c r="AI245" s="27"/>
      <c r="AJ245" s="27"/>
      <c r="AK245" s="27"/>
      <c r="AL245" s="28"/>
      <c r="AM245" s="57"/>
      <c r="AN245" s="166">
        <f t="shared" si="172"/>
        <v>0</v>
      </c>
      <c r="AO245" s="24">
        <v>0</v>
      </c>
      <c r="AP245" s="24">
        <v>0</v>
      </c>
      <c r="AQ245" s="738"/>
    </row>
    <row r="246" spans="2:120" ht="16.5" customHeight="1" x14ac:dyDescent="0.25">
      <c r="B246" s="871" t="s">
        <v>27</v>
      </c>
      <c r="C246" s="872"/>
      <c r="D246" s="268"/>
      <c r="E246" s="4"/>
      <c r="F246" s="1"/>
      <c r="G246" s="395">
        <f t="shared" ref="G246" si="185">G157-G10+G153</f>
        <v>77000</v>
      </c>
      <c r="H246" s="79">
        <f t="shared" ref="H246:V246" si="186">H157-H10+H153</f>
        <v>77000</v>
      </c>
      <c r="I246" s="79">
        <f t="shared" si="186"/>
        <v>0</v>
      </c>
      <c r="J246" s="79">
        <f t="shared" si="186"/>
        <v>0</v>
      </c>
      <c r="K246" s="79">
        <f t="shared" si="186"/>
        <v>0</v>
      </c>
      <c r="L246" s="79">
        <f t="shared" si="186"/>
        <v>0</v>
      </c>
      <c r="M246" s="79">
        <f t="shared" si="186"/>
        <v>0</v>
      </c>
      <c r="N246" s="79">
        <f t="shared" si="186"/>
        <v>0</v>
      </c>
      <c r="O246" s="79">
        <f t="shared" si="186"/>
        <v>0</v>
      </c>
      <c r="P246" s="79">
        <f t="shared" si="186"/>
        <v>0</v>
      </c>
      <c r="Q246" s="79">
        <f t="shared" si="186"/>
        <v>0</v>
      </c>
      <c r="R246" s="79">
        <f t="shared" si="186"/>
        <v>0</v>
      </c>
      <c r="S246" s="79">
        <f t="shared" si="186"/>
        <v>0</v>
      </c>
      <c r="T246" s="79">
        <f t="shared" si="186"/>
        <v>0</v>
      </c>
      <c r="U246" s="79">
        <f t="shared" si="186"/>
        <v>0</v>
      </c>
      <c r="V246" s="82">
        <f t="shared" si="186"/>
        <v>0</v>
      </c>
      <c r="W246" s="19">
        <f t="shared" ref="W246:AL246" si="187">W157-W10+W153</f>
        <v>74000</v>
      </c>
      <c r="X246" s="20">
        <f t="shared" si="187"/>
        <v>74000</v>
      </c>
      <c r="Y246" s="20">
        <f t="shared" si="187"/>
        <v>0</v>
      </c>
      <c r="Z246" s="20">
        <f t="shared" si="187"/>
        <v>0</v>
      </c>
      <c r="AA246" s="20">
        <f t="shared" si="187"/>
        <v>0</v>
      </c>
      <c r="AB246" s="20">
        <f t="shared" ref="AB246:AI246" si="188">AB157-AB10+AB153</f>
        <v>0</v>
      </c>
      <c r="AC246" s="20">
        <f t="shared" si="188"/>
        <v>0</v>
      </c>
      <c r="AD246" s="20">
        <f t="shared" si="188"/>
        <v>0</v>
      </c>
      <c r="AE246" s="20">
        <f t="shared" si="188"/>
        <v>0</v>
      </c>
      <c r="AF246" s="20">
        <f t="shared" si="188"/>
        <v>0</v>
      </c>
      <c r="AG246" s="20">
        <f t="shared" si="188"/>
        <v>0</v>
      </c>
      <c r="AH246" s="20">
        <f t="shared" si="188"/>
        <v>0</v>
      </c>
      <c r="AI246" s="20">
        <f t="shared" si="188"/>
        <v>0</v>
      </c>
      <c r="AJ246" s="20">
        <f t="shared" si="187"/>
        <v>0</v>
      </c>
      <c r="AK246" s="20">
        <f t="shared" si="187"/>
        <v>0</v>
      </c>
      <c r="AL246" s="21">
        <f t="shared" si="187"/>
        <v>0</v>
      </c>
      <c r="AM246" s="55"/>
      <c r="AN246" s="23">
        <f t="shared" si="172"/>
        <v>-3000</v>
      </c>
      <c r="AO246" s="69">
        <f t="shared" ref="AO246:AP246" si="189">AO157-AO10+AO153</f>
        <v>71000</v>
      </c>
      <c r="AP246" s="70">
        <f t="shared" si="189"/>
        <v>69000</v>
      </c>
    </row>
    <row r="247" spans="2:120" ht="30.75" customHeight="1" x14ac:dyDescent="0.25">
      <c r="B247" s="896" t="s">
        <v>28</v>
      </c>
      <c r="C247" s="897"/>
      <c r="D247" s="425"/>
      <c r="E247" s="383"/>
      <c r="F247" s="384"/>
      <c r="G247" s="399">
        <f t="shared" ref="G247" si="190">G157-G10</f>
        <v>77000</v>
      </c>
      <c r="H247" s="385">
        <f t="shared" ref="H247:V247" si="191">H157-H10</f>
        <v>77000</v>
      </c>
      <c r="I247" s="385">
        <f t="shared" si="191"/>
        <v>0</v>
      </c>
      <c r="J247" s="385">
        <f t="shared" si="191"/>
        <v>0</v>
      </c>
      <c r="K247" s="385">
        <f t="shared" si="191"/>
        <v>0</v>
      </c>
      <c r="L247" s="385">
        <f t="shared" si="191"/>
        <v>0</v>
      </c>
      <c r="M247" s="385">
        <f t="shared" si="191"/>
        <v>0</v>
      </c>
      <c r="N247" s="385">
        <f t="shared" si="191"/>
        <v>0</v>
      </c>
      <c r="O247" s="385">
        <f t="shared" si="191"/>
        <v>0</v>
      </c>
      <c r="P247" s="385">
        <f t="shared" si="191"/>
        <v>0</v>
      </c>
      <c r="Q247" s="385">
        <f t="shared" si="191"/>
        <v>0</v>
      </c>
      <c r="R247" s="385">
        <f t="shared" si="191"/>
        <v>0</v>
      </c>
      <c r="S247" s="385">
        <f t="shared" si="191"/>
        <v>0</v>
      </c>
      <c r="T247" s="385">
        <f t="shared" si="191"/>
        <v>0</v>
      </c>
      <c r="U247" s="385">
        <f t="shared" si="191"/>
        <v>0</v>
      </c>
      <c r="V247" s="386">
        <f t="shared" si="191"/>
        <v>0</v>
      </c>
      <c r="W247" s="387">
        <f t="shared" ref="W247:AL247" si="192">W157-W10</f>
        <v>74000</v>
      </c>
      <c r="X247" s="388">
        <f t="shared" si="192"/>
        <v>74000</v>
      </c>
      <c r="Y247" s="388">
        <f t="shared" si="192"/>
        <v>0</v>
      </c>
      <c r="Z247" s="388">
        <f t="shared" si="192"/>
        <v>0</v>
      </c>
      <c r="AA247" s="388">
        <f t="shared" si="192"/>
        <v>0</v>
      </c>
      <c r="AB247" s="388">
        <f t="shared" ref="AB247:AI247" si="193">AB157-AB10</f>
        <v>0</v>
      </c>
      <c r="AC247" s="388">
        <f t="shared" si="193"/>
        <v>0</v>
      </c>
      <c r="AD247" s="388">
        <f t="shared" si="193"/>
        <v>0</v>
      </c>
      <c r="AE247" s="388">
        <f t="shared" si="193"/>
        <v>0</v>
      </c>
      <c r="AF247" s="388">
        <f t="shared" si="193"/>
        <v>0</v>
      </c>
      <c r="AG247" s="388">
        <f t="shared" si="193"/>
        <v>0</v>
      </c>
      <c r="AH247" s="388">
        <f t="shared" si="193"/>
        <v>0</v>
      </c>
      <c r="AI247" s="388">
        <f t="shared" si="193"/>
        <v>0</v>
      </c>
      <c r="AJ247" s="388">
        <f t="shared" si="192"/>
        <v>0</v>
      </c>
      <c r="AK247" s="388">
        <f t="shared" si="192"/>
        <v>0</v>
      </c>
      <c r="AL247" s="389">
        <f t="shared" si="192"/>
        <v>0</v>
      </c>
      <c r="AM247" s="390"/>
      <c r="AN247" s="391">
        <f t="shared" si="172"/>
        <v>-3000</v>
      </c>
      <c r="AO247" s="392">
        <f t="shared" ref="AO247:AP247" si="194">AO157-AO10</f>
        <v>71000</v>
      </c>
      <c r="AP247" s="393">
        <f t="shared" si="194"/>
        <v>69000</v>
      </c>
    </row>
    <row r="248" spans="2:120" ht="22.5" customHeight="1" thickBot="1" x14ac:dyDescent="0.3">
      <c r="B248" s="368" t="s">
        <v>367</v>
      </c>
      <c r="C248" s="369" t="s">
        <v>366</v>
      </c>
      <c r="D248" s="369"/>
      <c r="E248" s="370"/>
      <c r="F248" s="371"/>
      <c r="G248" s="372">
        <f>SUM(H248:V248)</f>
        <v>0</v>
      </c>
      <c r="H248" s="740">
        <v>0</v>
      </c>
      <c r="I248" s="740" t="s">
        <v>946</v>
      </c>
      <c r="J248" s="740" t="s">
        <v>946</v>
      </c>
      <c r="K248" s="740" t="s">
        <v>946</v>
      </c>
      <c r="L248" s="740" t="s">
        <v>946</v>
      </c>
      <c r="M248" s="740" t="s">
        <v>946</v>
      </c>
      <c r="N248" s="740" t="s">
        <v>946</v>
      </c>
      <c r="O248" s="740" t="s">
        <v>946</v>
      </c>
      <c r="P248" s="740" t="s">
        <v>946</v>
      </c>
      <c r="Q248" s="740" t="s">
        <v>946</v>
      </c>
      <c r="R248" s="740" t="s">
        <v>946</v>
      </c>
      <c r="S248" s="740" t="s">
        <v>946</v>
      </c>
      <c r="T248" s="740" t="s">
        <v>946</v>
      </c>
      <c r="U248" s="740" t="s">
        <v>946</v>
      </c>
      <c r="V248" s="741" t="s">
        <v>946</v>
      </c>
      <c r="W248" s="374">
        <f>SUM(X248:AL248)</f>
        <v>0</v>
      </c>
      <c r="X248" s="375"/>
      <c r="Y248" s="375"/>
      <c r="Z248" s="375"/>
      <c r="AA248" s="375"/>
      <c r="AB248" s="375"/>
      <c r="AC248" s="375"/>
      <c r="AD248" s="375"/>
      <c r="AE248" s="375"/>
      <c r="AF248" s="375"/>
      <c r="AG248" s="375"/>
      <c r="AH248" s="375"/>
      <c r="AI248" s="375"/>
      <c r="AJ248" s="375"/>
      <c r="AK248" s="375"/>
      <c r="AL248" s="373"/>
      <c r="AM248" s="376"/>
      <c r="AN248" s="377">
        <f t="shared" si="172"/>
        <v>0</v>
      </c>
      <c r="AO248" s="378"/>
      <c r="AP248" s="379"/>
      <c r="AQ248" s="45"/>
      <c r="AR248" s="45"/>
      <c r="AS248" s="45"/>
      <c r="AT248" s="45"/>
      <c r="AU248" s="45"/>
      <c r="AV248" s="45"/>
      <c r="AW248" s="45"/>
      <c r="AX248" s="45"/>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row>
    <row r="249" spans="2:120" ht="27.75" customHeight="1" thickTop="1" x14ac:dyDescent="0.25">
      <c r="B249" s="560" t="s">
        <v>414</v>
      </c>
      <c r="C249" s="783" t="s">
        <v>939</v>
      </c>
      <c r="D249" s="784"/>
      <c r="E249" s="784"/>
      <c r="F249" s="784"/>
      <c r="G249" s="556"/>
      <c r="H249" s="556"/>
      <c r="I249" s="556"/>
      <c r="J249" s="556"/>
      <c r="K249" s="556"/>
      <c r="L249" s="556"/>
      <c r="M249" s="556"/>
      <c r="N249" s="557"/>
      <c r="O249" s="556"/>
      <c r="P249" s="556"/>
      <c r="Q249" s="556"/>
      <c r="R249" s="556"/>
      <c r="S249" s="556"/>
      <c r="T249" s="556"/>
      <c r="U249" s="556"/>
      <c r="V249" s="558"/>
      <c r="W249" s="559"/>
      <c r="X249" s="559"/>
      <c r="Y249" s="559"/>
      <c r="Z249" s="559"/>
      <c r="AA249" s="559"/>
      <c r="AB249" s="559"/>
      <c r="AC249" s="559"/>
      <c r="AD249" s="559"/>
      <c r="AE249" s="559"/>
      <c r="AF249" s="559"/>
      <c r="AG249" s="559"/>
      <c r="AH249" s="559"/>
      <c r="AI249" s="559"/>
      <c r="AJ249" s="559"/>
      <c r="AK249" s="559"/>
      <c r="AL249" s="559"/>
      <c r="AM249" s="559"/>
      <c r="AN249" s="559"/>
      <c r="AO249" s="559"/>
      <c r="AP249" s="561"/>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row>
    <row r="250" spans="2:120" ht="24.75" customHeight="1" x14ac:dyDescent="0.25">
      <c r="B250" s="517"/>
      <c r="C250" s="877" t="s">
        <v>940</v>
      </c>
      <c r="D250" s="878"/>
      <c r="E250" s="878"/>
      <c r="F250" s="878"/>
      <c r="G250" s="554"/>
      <c r="H250" s="554"/>
      <c r="I250" s="554"/>
      <c r="J250" s="554"/>
      <c r="K250" s="554"/>
      <c r="L250" s="554"/>
      <c r="M250" s="554"/>
      <c r="N250" s="519"/>
      <c r="O250" s="554"/>
      <c r="P250" s="554"/>
      <c r="Q250" s="554"/>
      <c r="R250" s="554"/>
      <c r="S250" s="554"/>
      <c r="T250" s="554"/>
      <c r="U250" s="554"/>
      <c r="V250" s="518"/>
      <c r="W250" s="14"/>
      <c r="X250" s="14"/>
      <c r="Y250" s="14"/>
      <c r="Z250" s="14"/>
      <c r="AA250" s="14"/>
      <c r="AB250" s="14"/>
      <c r="AC250" s="14"/>
      <c r="AD250" s="14"/>
      <c r="AE250" s="14"/>
      <c r="AF250" s="14"/>
      <c r="AG250" s="14"/>
      <c r="AH250" s="14"/>
      <c r="AI250" s="14"/>
      <c r="AJ250" s="14"/>
      <c r="AK250" s="14"/>
      <c r="AL250" s="14"/>
      <c r="AM250" s="14"/>
      <c r="AN250" s="14"/>
      <c r="AO250" s="14"/>
      <c r="AP250" s="305"/>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row>
    <row r="251" spans="2:120" ht="27.75" customHeight="1" x14ac:dyDescent="0.25">
      <c r="B251" s="517"/>
      <c r="C251" s="787" t="s">
        <v>941</v>
      </c>
      <c r="D251" s="787"/>
      <c r="E251" s="787"/>
      <c r="F251" s="787"/>
      <c r="G251" s="554"/>
      <c r="H251" s="554"/>
      <c r="I251" s="554"/>
      <c r="J251" s="554"/>
      <c r="K251" s="554"/>
      <c r="L251" s="554"/>
      <c r="M251" s="554"/>
      <c r="N251" s="519"/>
      <c r="O251" s="554"/>
      <c r="P251" s="554"/>
      <c r="Q251" s="554"/>
      <c r="R251" s="554"/>
      <c r="S251" s="554"/>
      <c r="T251" s="554"/>
      <c r="U251" s="554"/>
      <c r="V251" s="518"/>
      <c r="W251" s="14"/>
      <c r="X251" s="14"/>
      <c r="Y251" s="14"/>
      <c r="Z251" s="14"/>
      <c r="AA251" s="14"/>
      <c r="AB251" s="14"/>
      <c r="AC251" s="14"/>
      <c r="AD251" s="14"/>
      <c r="AE251" s="14"/>
      <c r="AF251" s="14"/>
      <c r="AG251" s="14"/>
      <c r="AH251" s="14"/>
      <c r="AI251" s="14"/>
      <c r="AJ251" s="14"/>
      <c r="AK251" s="14"/>
      <c r="AL251" s="14"/>
      <c r="AM251" s="14"/>
      <c r="AN251" s="14"/>
      <c r="AO251" s="14"/>
      <c r="AP251" s="305"/>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row>
    <row r="252" spans="2:120" ht="40.5" customHeight="1" x14ac:dyDescent="0.25">
      <c r="B252" s="517"/>
      <c r="C252" s="564"/>
      <c r="D252" s="565"/>
      <c r="E252" s="565"/>
      <c r="F252" s="565"/>
      <c r="G252" s="566"/>
      <c r="H252" s="554"/>
      <c r="I252" s="554"/>
      <c r="J252" s="554"/>
      <c r="K252" s="554"/>
      <c r="L252" s="554"/>
      <c r="M252" s="554"/>
      <c r="N252" s="519"/>
      <c r="O252" s="554"/>
      <c r="P252" s="554"/>
      <c r="Q252" s="554"/>
      <c r="R252" s="554"/>
      <c r="S252" s="554"/>
      <c r="T252" s="554"/>
      <c r="U252" s="554"/>
      <c r="V252" s="518"/>
      <c r="W252" s="14"/>
      <c r="X252" s="14"/>
      <c r="Y252" s="14"/>
      <c r="Z252" s="14"/>
      <c r="AA252" s="14"/>
      <c r="AB252" s="14"/>
      <c r="AC252" s="14"/>
      <c r="AD252" s="14"/>
      <c r="AE252" s="14"/>
      <c r="AF252" s="14"/>
      <c r="AG252" s="14"/>
      <c r="AH252" s="14"/>
      <c r="AI252" s="14"/>
      <c r="AJ252" s="14"/>
      <c r="AK252" s="14"/>
      <c r="AL252" s="14"/>
      <c r="AM252" s="14"/>
      <c r="AN252" s="14"/>
      <c r="AO252" s="14"/>
      <c r="AP252" s="305"/>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row>
    <row r="253" spans="2:120" x14ac:dyDescent="0.25">
      <c r="B253" s="242"/>
      <c r="C253" s="567" t="s">
        <v>1</v>
      </c>
      <c r="D253" s="567"/>
      <c r="E253" s="568"/>
      <c r="F253" s="569"/>
      <c r="G253" s="570"/>
      <c r="H253" s="245"/>
      <c r="I253" s="245"/>
      <c r="J253" s="245"/>
      <c r="K253" s="245"/>
      <c r="L253" s="245"/>
      <c r="M253" s="245"/>
      <c r="N253" s="245"/>
      <c r="O253" s="245"/>
      <c r="P253" s="245"/>
      <c r="Q253" s="245"/>
      <c r="R253" s="245"/>
      <c r="S253" s="245"/>
      <c r="T253" s="245"/>
      <c r="U253" s="245"/>
      <c r="V253" s="245"/>
      <c r="W253" s="245"/>
      <c r="X253" s="245"/>
      <c r="Y253" s="245"/>
      <c r="Z253" s="245"/>
      <c r="AA253" s="245"/>
      <c r="AB253" s="245"/>
      <c r="AC253" s="245"/>
      <c r="AD253" s="245"/>
      <c r="AE253" s="245"/>
      <c r="AF253" s="245"/>
      <c r="AG253" s="245"/>
      <c r="AH253" s="245"/>
      <c r="AI253" s="245"/>
      <c r="AJ253" s="245"/>
      <c r="AK253" s="245"/>
      <c r="AL253" s="245"/>
      <c r="AM253" s="245"/>
      <c r="AN253" s="245"/>
      <c r="AO253" s="245"/>
      <c r="AP253" s="248"/>
    </row>
    <row r="254" spans="2:120" x14ac:dyDescent="0.25">
      <c r="B254" s="242"/>
      <c r="C254" s="571">
        <f>IF('Hlavní činnost'!C262=0,"",'Hlavní činnost'!C262)</f>
        <v>45477</v>
      </c>
      <c r="D254" s="572"/>
      <c r="E254" s="568"/>
      <c r="F254" s="569"/>
      <c r="G254" s="699"/>
      <c r="H254" s="245"/>
      <c r="I254" s="245"/>
      <c r="J254" s="245"/>
      <c r="K254" s="245"/>
      <c r="L254" s="245"/>
      <c r="M254" s="245"/>
      <c r="N254" s="245"/>
      <c r="O254" s="245"/>
      <c r="P254" s="245"/>
      <c r="Q254" s="245"/>
      <c r="R254" s="245"/>
      <c r="S254" s="245"/>
      <c r="T254" s="245"/>
      <c r="U254" s="245"/>
      <c r="V254" s="245"/>
      <c r="W254" s="245"/>
      <c r="X254" s="245"/>
      <c r="Y254" s="245"/>
      <c r="Z254" s="245"/>
      <c r="AA254" s="245"/>
      <c r="AB254" s="245"/>
      <c r="AC254" s="245"/>
      <c r="AD254" s="245"/>
      <c r="AE254" s="245"/>
      <c r="AF254" s="245"/>
      <c r="AG254" s="245"/>
      <c r="AH254" s="245"/>
      <c r="AI254" s="245"/>
      <c r="AJ254" s="245"/>
      <c r="AK254" s="245"/>
      <c r="AL254" s="245"/>
      <c r="AM254" s="245"/>
      <c r="AN254" s="245"/>
      <c r="AO254" s="245"/>
      <c r="AP254" s="248"/>
    </row>
    <row r="255" spans="2:120" x14ac:dyDescent="0.25">
      <c r="B255" s="242"/>
      <c r="C255" s="573" t="s">
        <v>31</v>
      </c>
      <c r="D255" s="573"/>
      <c r="E255" s="568"/>
      <c r="F255" s="569"/>
      <c r="G255" s="570"/>
      <c r="H255" s="245"/>
      <c r="I255" s="245"/>
      <c r="J255" s="245"/>
      <c r="K255" s="245"/>
      <c r="L255" s="245"/>
      <c r="M255" s="245"/>
      <c r="N255" s="245"/>
      <c r="O255" s="245"/>
      <c r="P255" s="245"/>
      <c r="Q255" s="245"/>
      <c r="R255" s="245"/>
      <c r="S255" s="245"/>
      <c r="T255" s="245"/>
      <c r="U255" s="245"/>
      <c r="V255" s="245"/>
      <c r="W255" s="245"/>
      <c r="X255" s="245"/>
      <c r="Y255" s="245"/>
      <c r="Z255" s="245"/>
      <c r="AA255" s="245"/>
      <c r="AB255" s="245"/>
      <c r="AC255" s="245"/>
      <c r="AD255" s="245"/>
      <c r="AE255" s="245"/>
      <c r="AF255" s="245"/>
      <c r="AG255" s="245"/>
      <c r="AH255" s="245"/>
      <c r="AI255" s="245"/>
      <c r="AJ255" s="245"/>
      <c r="AK255" s="245"/>
      <c r="AL255" s="245"/>
      <c r="AM255" s="245"/>
      <c r="AN255" s="245"/>
      <c r="AO255" s="245"/>
      <c r="AP255" s="248"/>
    </row>
    <row r="256" spans="2:120" x14ac:dyDescent="0.25">
      <c r="B256" s="242"/>
      <c r="C256" s="571" t="str">
        <f>IF('Hlavní činnost'!C264=0,"",'Hlavní činnost'!C264)</f>
        <v>Gabriela Konečná</v>
      </c>
      <c r="D256" s="574"/>
      <c r="E256" s="568"/>
      <c r="F256" s="569"/>
      <c r="G256" s="570"/>
      <c r="H256" s="245"/>
      <c r="I256" s="245"/>
      <c r="J256" s="245"/>
      <c r="K256" s="245"/>
      <c r="L256" s="245"/>
      <c r="M256" s="245"/>
      <c r="N256" s="245"/>
      <c r="O256" s="245"/>
      <c r="P256" s="245"/>
      <c r="Q256" s="245"/>
      <c r="R256" s="245"/>
      <c r="S256" s="245"/>
      <c r="T256" s="245"/>
      <c r="U256" s="245"/>
      <c r="V256" s="245"/>
      <c r="W256" s="245"/>
      <c r="X256" s="245"/>
      <c r="Y256" s="245"/>
      <c r="Z256" s="245"/>
      <c r="AA256" s="245"/>
      <c r="AB256" s="245"/>
      <c r="AC256" s="245"/>
      <c r="AD256" s="245"/>
      <c r="AE256" s="245"/>
      <c r="AF256" s="245"/>
      <c r="AG256" s="245"/>
      <c r="AH256" s="245"/>
      <c r="AI256" s="245"/>
      <c r="AJ256" s="245"/>
      <c r="AK256" s="245"/>
      <c r="AL256" s="245"/>
      <c r="AM256" s="245"/>
      <c r="AN256" s="245"/>
      <c r="AO256" s="245"/>
      <c r="AP256" s="248"/>
    </row>
    <row r="257" spans="2:42" ht="15.75" thickBot="1" x14ac:dyDescent="0.3">
      <c r="B257" s="562"/>
      <c r="C257" s="125"/>
      <c r="D257" s="125"/>
      <c r="E257" s="254"/>
      <c r="F257" s="125"/>
      <c r="G257" s="125"/>
      <c r="H257" s="125"/>
      <c r="I257" s="125"/>
      <c r="J257" s="125"/>
      <c r="K257" s="125"/>
      <c r="L257" s="125"/>
      <c r="M257" s="125"/>
      <c r="N257" s="125"/>
      <c r="O257" s="125"/>
      <c r="P257" s="125"/>
      <c r="Q257" s="125"/>
      <c r="R257" s="125"/>
      <c r="S257" s="125"/>
      <c r="T257" s="125"/>
      <c r="U257" s="125"/>
      <c r="V257" s="125"/>
      <c r="W257" s="125"/>
      <c r="X257" s="125"/>
      <c r="Y257" s="125"/>
      <c r="Z257" s="125"/>
      <c r="AA257" s="125"/>
      <c r="AB257" s="125"/>
      <c r="AC257" s="125"/>
      <c r="AD257" s="125"/>
      <c r="AE257" s="125"/>
      <c r="AF257" s="125"/>
      <c r="AG257" s="125"/>
      <c r="AH257" s="125"/>
      <c r="AI257" s="125"/>
      <c r="AJ257" s="125"/>
      <c r="AK257" s="125"/>
      <c r="AL257" s="125"/>
      <c r="AM257" s="125"/>
      <c r="AN257" s="125"/>
      <c r="AO257" s="125"/>
      <c r="AP257" s="563"/>
    </row>
    <row r="258" spans="2:42" ht="15.75" thickTop="1" x14ac:dyDescent="0.25"/>
    <row r="259" spans="2:42" s="16" customFormat="1" x14ac:dyDescent="0.25">
      <c r="E259" s="18"/>
    </row>
    <row r="260" spans="2:42" s="16" customFormat="1" x14ac:dyDescent="0.25">
      <c r="E260" s="18"/>
    </row>
    <row r="261" spans="2:42" s="16" customFormat="1" x14ac:dyDescent="0.25">
      <c r="E261" s="18"/>
      <c r="G261" s="739"/>
    </row>
    <row r="262" spans="2:42" s="16" customFormat="1" x14ac:dyDescent="0.25">
      <c r="E262" s="18"/>
    </row>
    <row r="263" spans="2:42" s="16" customFormat="1" x14ac:dyDescent="0.25">
      <c r="E263" s="17"/>
    </row>
    <row r="264" spans="2:42" s="16" customFormat="1" x14ac:dyDescent="0.25">
      <c r="E264" s="17"/>
    </row>
    <row r="265" spans="2:42" s="16" customFormat="1" x14ac:dyDescent="0.25">
      <c r="E265" s="17"/>
    </row>
    <row r="266" spans="2:42" s="16" customFormat="1" x14ac:dyDescent="0.25">
      <c r="E266" s="17"/>
    </row>
    <row r="267" spans="2:42" s="16" customFormat="1" x14ac:dyDescent="0.25">
      <c r="E267" s="17"/>
    </row>
    <row r="268" spans="2:42" s="16" customFormat="1" x14ac:dyDescent="0.25">
      <c r="E268" s="17"/>
    </row>
    <row r="269" spans="2:42" s="16" customFormat="1" x14ac:dyDescent="0.25">
      <c r="E269" s="17"/>
    </row>
    <row r="270" spans="2:42" s="16" customFormat="1" x14ac:dyDescent="0.25">
      <c r="E270" s="17"/>
    </row>
    <row r="271" spans="2:42" s="16" customFormat="1" x14ac:dyDescent="0.25">
      <c r="E271" s="17"/>
    </row>
    <row r="272" spans="2:42" s="16" customFormat="1" x14ac:dyDescent="0.25">
      <c r="E272" s="17"/>
    </row>
    <row r="273" spans="5:5" s="16" customFormat="1" x14ac:dyDescent="0.25">
      <c r="E273" s="17"/>
    </row>
    <row r="274" spans="5:5" s="16" customFormat="1" x14ac:dyDescent="0.25">
      <c r="E274" s="17"/>
    </row>
    <row r="275" spans="5:5" s="16" customFormat="1" x14ac:dyDescent="0.25">
      <c r="E275" s="17"/>
    </row>
    <row r="276" spans="5:5" s="16" customFormat="1" x14ac:dyDescent="0.25">
      <c r="E276" s="17"/>
    </row>
    <row r="277" spans="5:5" s="16" customFormat="1" x14ac:dyDescent="0.25">
      <c r="E277" s="17"/>
    </row>
    <row r="278" spans="5:5" s="16" customFormat="1" x14ac:dyDescent="0.25">
      <c r="E278" s="17"/>
    </row>
    <row r="279" spans="5:5" s="16" customFormat="1" x14ac:dyDescent="0.25">
      <c r="E279" s="17"/>
    </row>
    <row r="280" spans="5:5" s="16" customFormat="1" x14ac:dyDescent="0.25">
      <c r="E280" s="17"/>
    </row>
    <row r="281" spans="5:5" s="16" customFormat="1" x14ac:dyDescent="0.25">
      <c r="E281" s="17"/>
    </row>
    <row r="282" spans="5:5" s="16" customFormat="1" x14ac:dyDescent="0.25">
      <c r="E282" s="17"/>
    </row>
    <row r="283" spans="5:5" s="16" customFormat="1" x14ac:dyDescent="0.25">
      <c r="E283" s="17"/>
    </row>
    <row r="284" spans="5:5" s="16" customFormat="1" x14ac:dyDescent="0.25">
      <c r="E284" s="17"/>
    </row>
    <row r="285" spans="5:5" s="16" customFormat="1" x14ac:dyDescent="0.25">
      <c r="E285" s="17"/>
    </row>
    <row r="286" spans="5:5" s="16" customFormat="1" x14ac:dyDescent="0.25">
      <c r="E286" s="17"/>
    </row>
    <row r="287" spans="5:5" s="16" customFormat="1" x14ac:dyDescent="0.25">
      <c r="E287" s="17"/>
    </row>
    <row r="288" spans="5:5" s="16" customFormat="1" x14ac:dyDescent="0.25">
      <c r="E288" s="17"/>
    </row>
    <row r="289" spans="5:5" s="16" customFormat="1" x14ac:dyDescent="0.25">
      <c r="E289" s="17"/>
    </row>
    <row r="290" spans="5:5" s="16" customFormat="1" x14ac:dyDescent="0.25">
      <c r="E290" s="17"/>
    </row>
    <row r="291" spans="5:5" s="16" customFormat="1" x14ac:dyDescent="0.25">
      <c r="E291" s="17"/>
    </row>
    <row r="292" spans="5:5" s="16" customFormat="1" x14ac:dyDescent="0.25">
      <c r="E292" s="17"/>
    </row>
    <row r="293" spans="5:5" s="16" customFormat="1" x14ac:dyDescent="0.25">
      <c r="E293" s="17"/>
    </row>
    <row r="294" spans="5:5" s="16" customFormat="1" x14ac:dyDescent="0.25">
      <c r="E294" s="17"/>
    </row>
    <row r="295" spans="5:5" s="16" customFormat="1" x14ac:dyDescent="0.25">
      <c r="E295" s="17"/>
    </row>
    <row r="296" spans="5:5" s="16" customFormat="1" x14ac:dyDescent="0.25">
      <c r="E296" s="17"/>
    </row>
    <row r="297" spans="5:5" s="16" customFormat="1" x14ac:dyDescent="0.25">
      <c r="E297" s="17"/>
    </row>
    <row r="298" spans="5:5" s="16" customFormat="1" x14ac:dyDescent="0.25">
      <c r="E298" s="17"/>
    </row>
    <row r="299" spans="5:5" s="16" customFormat="1" x14ac:dyDescent="0.25">
      <c r="E299" s="17"/>
    </row>
    <row r="300" spans="5:5" s="16" customFormat="1" x14ac:dyDescent="0.25">
      <c r="E300" s="17"/>
    </row>
    <row r="301" spans="5:5" s="16" customFormat="1" x14ac:dyDescent="0.25">
      <c r="E301" s="17"/>
    </row>
    <row r="302" spans="5:5" s="16" customFormat="1" x14ac:dyDescent="0.25">
      <c r="E302" s="17"/>
    </row>
    <row r="303" spans="5:5" s="16" customFormat="1" x14ac:dyDescent="0.25">
      <c r="E303" s="17"/>
    </row>
    <row r="304" spans="5:5" s="16" customFormat="1" x14ac:dyDescent="0.25">
      <c r="E304" s="17"/>
    </row>
    <row r="305" spans="5:5" s="16" customFormat="1" x14ac:dyDescent="0.25">
      <c r="E305" s="17"/>
    </row>
    <row r="306" spans="5:5" s="16" customFormat="1" x14ac:dyDescent="0.25">
      <c r="E306" s="17"/>
    </row>
    <row r="307" spans="5:5" s="16" customFormat="1" x14ac:dyDescent="0.25">
      <c r="E307" s="17"/>
    </row>
    <row r="308" spans="5:5" s="16" customFormat="1" x14ac:dyDescent="0.25">
      <c r="E308" s="17"/>
    </row>
    <row r="309" spans="5:5" s="16" customFormat="1" x14ac:dyDescent="0.25">
      <c r="E309" s="17"/>
    </row>
    <row r="310" spans="5:5" s="16" customFormat="1" x14ac:dyDescent="0.25">
      <c r="E310" s="17"/>
    </row>
    <row r="311" spans="5:5" s="16" customFormat="1" x14ac:dyDescent="0.25">
      <c r="E311" s="17"/>
    </row>
    <row r="312" spans="5:5" s="16" customFormat="1" x14ac:dyDescent="0.25">
      <c r="E312" s="17"/>
    </row>
    <row r="313" spans="5:5" s="16" customFormat="1" x14ac:dyDescent="0.25">
      <c r="E313" s="17"/>
    </row>
    <row r="314" spans="5:5" s="16" customFormat="1" x14ac:dyDescent="0.25">
      <c r="E314" s="17"/>
    </row>
    <row r="315" spans="5:5" s="16" customFormat="1" x14ac:dyDescent="0.25">
      <c r="E315" s="17"/>
    </row>
    <row r="316" spans="5:5" s="16" customFormat="1" x14ac:dyDescent="0.25">
      <c r="E316" s="17"/>
    </row>
    <row r="317" spans="5:5" s="16" customFormat="1" x14ac:dyDescent="0.25">
      <c r="E317" s="17"/>
    </row>
    <row r="318" spans="5:5" s="16" customFormat="1" x14ac:dyDescent="0.25">
      <c r="E318" s="17"/>
    </row>
    <row r="319" spans="5:5" s="16" customFormat="1" x14ac:dyDescent="0.25">
      <c r="E319" s="17"/>
    </row>
    <row r="320" spans="5:5" s="16" customFormat="1" x14ac:dyDescent="0.25">
      <c r="E320" s="17"/>
    </row>
    <row r="321" spans="5:5" s="16" customFormat="1" x14ac:dyDescent="0.25">
      <c r="E321" s="17"/>
    </row>
    <row r="322" spans="5:5" s="16" customFormat="1" x14ac:dyDescent="0.25">
      <c r="E322" s="17"/>
    </row>
    <row r="323" spans="5:5" s="16" customFormat="1" x14ac:dyDescent="0.25">
      <c r="E323" s="17"/>
    </row>
    <row r="324" spans="5:5" s="16" customFormat="1" x14ac:dyDescent="0.25">
      <c r="E324" s="17"/>
    </row>
    <row r="325" spans="5:5" s="16" customFormat="1" x14ac:dyDescent="0.25">
      <c r="E325" s="17"/>
    </row>
    <row r="326" spans="5:5" s="16" customFormat="1" x14ac:dyDescent="0.25">
      <c r="E326" s="17"/>
    </row>
    <row r="327" spans="5:5" s="16" customFormat="1" x14ac:dyDescent="0.25">
      <c r="E327" s="17"/>
    </row>
    <row r="328" spans="5:5" s="16" customFormat="1" x14ac:dyDescent="0.25">
      <c r="E328" s="17"/>
    </row>
    <row r="329" spans="5:5" s="16" customFormat="1" x14ac:dyDescent="0.25">
      <c r="E329" s="17"/>
    </row>
    <row r="330" spans="5:5" s="16" customFormat="1" x14ac:dyDescent="0.25">
      <c r="E330" s="17"/>
    </row>
    <row r="331" spans="5:5" s="16" customFormat="1" x14ac:dyDescent="0.25">
      <c r="E331" s="17"/>
    </row>
    <row r="332" spans="5:5" s="16" customFormat="1" x14ac:dyDescent="0.25">
      <c r="E332" s="17"/>
    </row>
    <row r="333" spans="5:5" s="16" customFormat="1" x14ac:dyDescent="0.25">
      <c r="E333" s="17"/>
    </row>
    <row r="334" spans="5:5" s="16" customFormat="1" x14ac:dyDescent="0.25">
      <c r="E334" s="17"/>
    </row>
    <row r="335" spans="5:5" s="16" customFormat="1" x14ac:dyDescent="0.25">
      <c r="E335" s="17"/>
    </row>
    <row r="336" spans="5:5" s="16" customFormat="1" x14ac:dyDescent="0.25">
      <c r="E336" s="17"/>
    </row>
    <row r="337" spans="5:5" s="16" customFormat="1" x14ac:dyDescent="0.25">
      <c r="E337" s="17"/>
    </row>
    <row r="338" spans="5:5" s="16" customFormat="1" x14ac:dyDescent="0.25">
      <c r="E338" s="17"/>
    </row>
    <row r="339" spans="5:5" s="16" customFormat="1" x14ac:dyDescent="0.25">
      <c r="E339" s="17"/>
    </row>
    <row r="340" spans="5:5" s="16" customFormat="1" x14ac:dyDescent="0.25">
      <c r="E340" s="17"/>
    </row>
    <row r="341" spans="5:5" s="16" customFormat="1" x14ac:dyDescent="0.25">
      <c r="E341" s="17"/>
    </row>
    <row r="342" spans="5:5" s="16" customFormat="1" x14ac:dyDescent="0.25">
      <c r="E342" s="17"/>
    </row>
    <row r="343" spans="5:5" s="16" customFormat="1" x14ac:dyDescent="0.25">
      <c r="E343" s="17"/>
    </row>
    <row r="344" spans="5:5" s="16" customFormat="1" x14ac:dyDescent="0.25">
      <c r="E344" s="17"/>
    </row>
    <row r="345" spans="5:5" s="16" customFormat="1" x14ac:dyDescent="0.25">
      <c r="E345" s="17"/>
    </row>
    <row r="346" spans="5:5" s="16" customFormat="1" x14ac:dyDescent="0.25">
      <c r="E346" s="17"/>
    </row>
    <row r="347" spans="5:5" s="16" customFormat="1" x14ac:dyDescent="0.25">
      <c r="E347" s="17"/>
    </row>
    <row r="348" spans="5:5" s="16" customFormat="1" x14ac:dyDescent="0.25">
      <c r="E348" s="17"/>
    </row>
    <row r="349" spans="5:5" s="16" customFormat="1" x14ac:dyDescent="0.25">
      <c r="E349" s="17"/>
    </row>
    <row r="350" spans="5:5" s="16" customFormat="1" x14ac:dyDescent="0.25">
      <c r="E350" s="17"/>
    </row>
    <row r="351" spans="5:5" s="16" customFormat="1" x14ac:dyDescent="0.25">
      <c r="E351" s="17"/>
    </row>
    <row r="352" spans="5:5" s="16" customFormat="1" x14ac:dyDescent="0.25">
      <c r="E352" s="17"/>
    </row>
    <row r="353" spans="5:5" s="16" customFormat="1" x14ac:dyDescent="0.25">
      <c r="E353" s="17"/>
    </row>
    <row r="354" spans="5:5" s="16" customFormat="1" x14ac:dyDescent="0.25">
      <c r="E354" s="17"/>
    </row>
    <row r="355" spans="5:5" s="16" customFormat="1" x14ac:dyDescent="0.25">
      <c r="E355" s="17"/>
    </row>
    <row r="356" spans="5:5" s="16" customFormat="1" x14ac:dyDescent="0.25">
      <c r="E356" s="17"/>
    </row>
    <row r="357" spans="5:5" s="16" customFormat="1" x14ac:dyDescent="0.25">
      <c r="E357" s="17"/>
    </row>
    <row r="358" spans="5:5" s="16" customFormat="1" x14ac:dyDescent="0.25">
      <c r="E358" s="17"/>
    </row>
    <row r="359" spans="5:5" s="16" customFormat="1" x14ac:dyDescent="0.25">
      <c r="E359" s="17"/>
    </row>
    <row r="360" spans="5:5" s="16" customFormat="1" x14ac:dyDescent="0.25">
      <c r="E360" s="17"/>
    </row>
    <row r="361" spans="5:5" s="16" customFormat="1" x14ac:dyDescent="0.25">
      <c r="E361" s="17"/>
    </row>
    <row r="362" spans="5:5" s="16" customFormat="1" x14ac:dyDescent="0.25">
      <c r="E362" s="17"/>
    </row>
    <row r="363" spans="5:5" s="16" customFormat="1" x14ac:dyDescent="0.25">
      <c r="E363" s="17"/>
    </row>
    <row r="364" spans="5:5" s="16" customFormat="1" x14ac:dyDescent="0.25">
      <c r="E364" s="17"/>
    </row>
    <row r="365" spans="5:5" s="16" customFormat="1" x14ac:dyDescent="0.25">
      <c r="E365" s="17"/>
    </row>
    <row r="366" spans="5:5" s="16" customFormat="1" x14ac:dyDescent="0.25">
      <c r="E366" s="17"/>
    </row>
    <row r="367" spans="5:5" s="16" customFormat="1" x14ac:dyDescent="0.25">
      <c r="E367" s="17"/>
    </row>
    <row r="368" spans="5:5" s="16" customFormat="1" x14ac:dyDescent="0.25">
      <c r="E368" s="17"/>
    </row>
    <row r="369" spans="5:5" s="16" customFormat="1" x14ac:dyDescent="0.25">
      <c r="E369" s="17"/>
    </row>
    <row r="370" spans="5:5" s="16" customFormat="1" x14ac:dyDescent="0.25">
      <c r="E370" s="17"/>
    </row>
    <row r="371" spans="5:5" s="16" customFormat="1" x14ac:dyDescent="0.25">
      <c r="E371" s="17"/>
    </row>
    <row r="372" spans="5:5" s="16" customFormat="1" x14ac:dyDescent="0.25">
      <c r="E372" s="17"/>
    </row>
    <row r="373" spans="5:5" s="16" customFormat="1" x14ac:dyDescent="0.25">
      <c r="E373" s="17"/>
    </row>
    <row r="374" spans="5:5" s="16" customFormat="1" x14ac:dyDescent="0.25">
      <c r="E374" s="17"/>
    </row>
    <row r="375" spans="5:5" s="16" customFormat="1" x14ac:dyDescent="0.25">
      <c r="E375" s="17"/>
    </row>
    <row r="376" spans="5:5" s="16" customFormat="1" x14ac:dyDescent="0.25">
      <c r="E376" s="17"/>
    </row>
    <row r="377" spans="5:5" s="16" customFormat="1" x14ac:dyDescent="0.25">
      <c r="E377" s="17"/>
    </row>
    <row r="378" spans="5:5" s="16" customFormat="1" x14ac:dyDescent="0.25">
      <c r="E378" s="17"/>
    </row>
    <row r="379" spans="5:5" s="16" customFormat="1" x14ac:dyDescent="0.25">
      <c r="E379" s="17"/>
    </row>
    <row r="380" spans="5:5" s="16" customFormat="1" x14ac:dyDescent="0.25">
      <c r="E380" s="17"/>
    </row>
    <row r="381" spans="5:5" s="16" customFormat="1" x14ac:dyDescent="0.25">
      <c r="E381" s="17"/>
    </row>
    <row r="382" spans="5:5" s="16" customFormat="1" x14ac:dyDescent="0.25">
      <c r="E382" s="17"/>
    </row>
    <row r="383" spans="5:5" s="16" customFormat="1" x14ac:dyDescent="0.25">
      <c r="E383" s="17"/>
    </row>
    <row r="384" spans="5:5" s="16" customFormat="1" x14ac:dyDescent="0.25">
      <c r="E384" s="17"/>
    </row>
    <row r="385" spans="5:5" s="16" customFormat="1" x14ac:dyDescent="0.25">
      <c r="E385" s="17"/>
    </row>
    <row r="386" spans="5:5" s="16" customFormat="1" x14ac:dyDescent="0.25">
      <c r="E386" s="17"/>
    </row>
    <row r="387" spans="5:5" s="16" customFormat="1" x14ac:dyDescent="0.25">
      <c r="E387" s="17"/>
    </row>
    <row r="388" spans="5:5" s="16" customFormat="1" x14ac:dyDescent="0.25">
      <c r="E388" s="17"/>
    </row>
    <row r="389" spans="5:5" s="16" customFormat="1" x14ac:dyDescent="0.25">
      <c r="E389" s="17"/>
    </row>
    <row r="390" spans="5:5" s="16" customFormat="1" x14ac:dyDescent="0.25">
      <c r="E390" s="17"/>
    </row>
    <row r="391" spans="5:5" s="16" customFormat="1" x14ac:dyDescent="0.25">
      <c r="E391" s="17"/>
    </row>
    <row r="392" spans="5:5" s="16" customFormat="1" x14ac:dyDescent="0.25">
      <c r="E392" s="17"/>
    </row>
    <row r="393" spans="5:5" s="16" customFormat="1" x14ac:dyDescent="0.25">
      <c r="E393" s="17"/>
    </row>
    <row r="394" spans="5:5" s="16" customFormat="1" x14ac:dyDescent="0.25">
      <c r="E394" s="17"/>
    </row>
    <row r="395" spans="5:5" s="16" customFormat="1" x14ac:dyDescent="0.25">
      <c r="E395" s="17"/>
    </row>
    <row r="396" spans="5:5" s="16" customFormat="1" x14ac:dyDescent="0.25">
      <c r="E396" s="17"/>
    </row>
    <row r="397" spans="5:5" s="16" customFormat="1" x14ac:dyDescent="0.25">
      <c r="E397" s="17"/>
    </row>
    <row r="398" spans="5:5" s="16" customFormat="1" x14ac:dyDescent="0.25">
      <c r="E398" s="17"/>
    </row>
    <row r="399" spans="5:5" s="16" customFormat="1" x14ac:dyDescent="0.25">
      <c r="E399" s="17"/>
    </row>
    <row r="400" spans="5:5" s="16" customFormat="1" x14ac:dyDescent="0.25">
      <c r="E400" s="17"/>
    </row>
    <row r="401" spans="5:5" s="16" customFormat="1" x14ac:dyDescent="0.25">
      <c r="E401" s="17"/>
    </row>
    <row r="402" spans="5:5" s="16" customFormat="1" x14ac:dyDescent="0.25">
      <c r="E402" s="17"/>
    </row>
    <row r="403" spans="5:5" s="16" customFormat="1" x14ac:dyDescent="0.25">
      <c r="E403" s="17"/>
    </row>
    <row r="404" spans="5:5" s="16" customFormat="1" x14ac:dyDescent="0.25">
      <c r="E404" s="17"/>
    </row>
    <row r="405" spans="5:5" s="16" customFormat="1" x14ac:dyDescent="0.25">
      <c r="E405" s="17"/>
    </row>
    <row r="406" spans="5:5" s="16" customFormat="1" x14ac:dyDescent="0.25">
      <c r="E406" s="17"/>
    </row>
    <row r="407" spans="5:5" s="16" customFormat="1" x14ac:dyDescent="0.25">
      <c r="E407" s="17"/>
    </row>
    <row r="408" spans="5:5" s="16" customFormat="1" x14ac:dyDescent="0.25">
      <c r="E408" s="17"/>
    </row>
    <row r="409" spans="5:5" s="16" customFormat="1" x14ac:dyDescent="0.25">
      <c r="E409" s="17"/>
    </row>
    <row r="410" spans="5:5" s="16" customFormat="1" x14ac:dyDescent="0.25">
      <c r="E410" s="17"/>
    </row>
    <row r="411" spans="5:5" s="16" customFormat="1" x14ac:dyDescent="0.25">
      <c r="E411" s="17"/>
    </row>
    <row r="412" spans="5:5" s="16" customFormat="1" x14ac:dyDescent="0.25">
      <c r="E412" s="17"/>
    </row>
    <row r="413" spans="5:5" s="16" customFormat="1" x14ac:dyDescent="0.25">
      <c r="E413" s="17"/>
    </row>
    <row r="414" spans="5:5" s="16" customFormat="1" x14ac:dyDescent="0.25">
      <c r="E414" s="17"/>
    </row>
    <row r="415" spans="5:5" s="16" customFormat="1" x14ac:dyDescent="0.25">
      <c r="E415" s="17"/>
    </row>
    <row r="416" spans="5:5" s="16" customFormat="1" x14ac:dyDescent="0.25">
      <c r="E416" s="17"/>
    </row>
    <row r="417" spans="5:5" s="16" customFormat="1" x14ac:dyDescent="0.25">
      <c r="E417" s="17"/>
    </row>
    <row r="418" spans="5:5" s="16" customFormat="1" x14ac:dyDescent="0.25">
      <c r="E418" s="17"/>
    </row>
    <row r="419" spans="5:5" s="16" customFormat="1" x14ac:dyDescent="0.25">
      <c r="E419" s="17"/>
    </row>
    <row r="420" spans="5:5" s="16" customFormat="1" x14ac:dyDescent="0.25">
      <c r="E420" s="17"/>
    </row>
    <row r="421" spans="5:5" s="16" customFormat="1" x14ac:dyDescent="0.25">
      <c r="E421" s="17"/>
    </row>
    <row r="422" spans="5:5" s="16" customFormat="1" x14ac:dyDescent="0.25">
      <c r="E422" s="17"/>
    </row>
    <row r="423" spans="5:5" s="16" customFormat="1" x14ac:dyDescent="0.25">
      <c r="E423" s="17"/>
    </row>
    <row r="424" spans="5:5" s="16" customFormat="1" x14ac:dyDescent="0.25">
      <c r="E424" s="17"/>
    </row>
    <row r="425" spans="5:5" s="16" customFormat="1" x14ac:dyDescent="0.25">
      <c r="E425" s="17"/>
    </row>
    <row r="426" spans="5:5" s="16" customFormat="1" x14ac:dyDescent="0.25">
      <c r="E426" s="17"/>
    </row>
    <row r="427" spans="5:5" s="16" customFormat="1" x14ac:dyDescent="0.25">
      <c r="E427" s="17"/>
    </row>
    <row r="428" spans="5:5" s="16" customFormat="1" x14ac:dyDescent="0.25">
      <c r="E428" s="17"/>
    </row>
    <row r="429" spans="5:5" s="16" customFormat="1" x14ac:dyDescent="0.25">
      <c r="E429" s="17"/>
    </row>
    <row r="430" spans="5:5" s="16" customFormat="1" x14ac:dyDescent="0.25">
      <c r="E430" s="17"/>
    </row>
    <row r="431" spans="5:5" s="16" customFormat="1" x14ac:dyDescent="0.25">
      <c r="E431" s="17"/>
    </row>
    <row r="432" spans="5:5" s="16" customFormat="1" x14ac:dyDescent="0.25">
      <c r="E432" s="17"/>
    </row>
    <row r="433" spans="5:5" s="16" customFormat="1" x14ac:dyDescent="0.25">
      <c r="E433" s="17"/>
    </row>
    <row r="434" spans="5:5" s="16" customFormat="1" x14ac:dyDescent="0.25">
      <c r="E434" s="17"/>
    </row>
    <row r="435" spans="5:5" s="16" customFormat="1" x14ac:dyDescent="0.25">
      <c r="E435" s="17"/>
    </row>
    <row r="436" spans="5:5" s="16" customFormat="1" x14ac:dyDescent="0.25">
      <c r="E436" s="17"/>
    </row>
    <row r="437" spans="5:5" s="16" customFormat="1" x14ac:dyDescent="0.25">
      <c r="E437" s="17"/>
    </row>
    <row r="438" spans="5:5" s="16" customFormat="1" x14ac:dyDescent="0.25">
      <c r="E438" s="17"/>
    </row>
    <row r="439" spans="5:5" s="16" customFormat="1" x14ac:dyDescent="0.25">
      <c r="E439" s="17"/>
    </row>
    <row r="440" spans="5:5" s="16" customFormat="1" x14ac:dyDescent="0.25">
      <c r="E440" s="17"/>
    </row>
    <row r="441" spans="5:5" s="16" customFormat="1" x14ac:dyDescent="0.25">
      <c r="E441" s="17"/>
    </row>
    <row r="442" spans="5:5" s="16" customFormat="1" x14ac:dyDescent="0.25">
      <c r="E442" s="17"/>
    </row>
    <row r="443" spans="5:5" s="16" customFormat="1" x14ac:dyDescent="0.25">
      <c r="E443" s="17"/>
    </row>
    <row r="444" spans="5:5" s="16" customFormat="1" x14ac:dyDescent="0.25">
      <c r="E444" s="17"/>
    </row>
    <row r="445" spans="5:5" s="16" customFormat="1" x14ac:dyDescent="0.25">
      <c r="E445" s="17"/>
    </row>
    <row r="446" spans="5:5" s="16" customFormat="1" x14ac:dyDescent="0.25">
      <c r="E446" s="17"/>
    </row>
    <row r="447" spans="5:5" s="16" customFormat="1" x14ac:dyDescent="0.25">
      <c r="E447" s="17"/>
    </row>
    <row r="448" spans="5:5" s="16" customFormat="1" x14ac:dyDescent="0.25">
      <c r="E448" s="17"/>
    </row>
    <row r="449" spans="5:5" s="16" customFormat="1" x14ac:dyDescent="0.25">
      <c r="E449" s="17"/>
    </row>
    <row r="450" spans="5:5" s="16" customFormat="1" x14ac:dyDescent="0.25">
      <c r="E450" s="17"/>
    </row>
    <row r="451" spans="5:5" s="16" customFormat="1" x14ac:dyDescent="0.25">
      <c r="E451" s="17"/>
    </row>
    <row r="452" spans="5:5" s="16" customFormat="1" x14ac:dyDescent="0.25">
      <c r="E452" s="17"/>
    </row>
    <row r="453" spans="5:5" s="16" customFormat="1" x14ac:dyDescent="0.25">
      <c r="E453" s="17"/>
    </row>
    <row r="454" spans="5:5" s="16" customFormat="1" x14ac:dyDescent="0.25">
      <c r="E454" s="17"/>
    </row>
    <row r="455" spans="5:5" s="16" customFormat="1" x14ac:dyDescent="0.25">
      <c r="E455" s="17"/>
    </row>
    <row r="456" spans="5:5" s="16" customFormat="1" x14ac:dyDescent="0.25">
      <c r="E456" s="17"/>
    </row>
    <row r="457" spans="5:5" s="16" customFormat="1" x14ac:dyDescent="0.25">
      <c r="E457" s="17"/>
    </row>
    <row r="458" spans="5:5" s="16" customFormat="1" x14ac:dyDescent="0.25">
      <c r="E458" s="17"/>
    </row>
    <row r="459" spans="5:5" s="16" customFormat="1" x14ac:dyDescent="0.25">
      <c r="E459" s="17"/>
    </row>
    <row r="460" spans="5:5" s="16" customFormat="1" x14ac:dyDescent="0.25">
      <c r="E460" s="17"/>
    </row>
    <row r="461" spans="5:5" s="16" customFormat="1" x14ac:dyDescent="0.25">
      <c r="E461" s="17"/>
    </row>
    <row r="462" spans="5:5" s="16" customFormat="1" x14ac:dyDescent="0.25">
      <c r="E462" s="17"/>
    </row>
    <row r="463" spans="5:5" s="16" customFormat="1" x14ac:dyDescent="0.25">
      <c r="E463" s="17"/>
    </row>
    <row r="464" spans="5:5" s="16" customFormat="1" x14ac:dyDescent="0.25">
      <c r="E464" s="17"/>
    </row>
    <row r="465" spans="5:5" s="16" customFormat="1" x14ac:dyDescent="0.25">
      <c r="E465" s="17"/>
    </row>
    <row r="466" spans="5:5" s="16" customFormat="1" x14ac:dyDescent="0.25">
      <c r="E466" s="17"/>
    </row>
    <row r="467" spans="5:5" s="16" customFormat="1" x14ac:dyDescent="0.25">
      <c r="E467" s="17"/>
    </row>
    <row r="468" spans="5:5" s="16" customFormat="1" x14ac:dyDescent="0.25">
      <c r="E468" s="17"/>
    </row>
    <row r="469" spans="5:5" s="16" customFormat="1" x14ac:dyDescent="0.25">
      <c r="E469" s="17"/>
    </row>
    <row r="470" spans="5:5" s="16" customFormat="1" x14ac:dyDescent="0.25">
      <c r="E470" s="17"/>
    </row>
    <row r="471" spans="5:5" s="16" customFormat="1" x14ac:dyDescent="0.25">
      <c r="E471" s="17"/>
    </row>
    <row r="472" spans="5:5" s="16" customFormat="1" x14ac:dyDescent="0.25">
      <c r="E472" s="17"/>
    </row>
    <row r="473" spans="5:5" s="16" customFormat="1" x14ac:dyDescent="0.25">
      <c r="E473" s="17"/>
    </row>
    <row r="474" spans="5:5" s="16" customFormat="1" x14ac:dyDescent="0.25">
      <c r="E474" s="17"/>
    </row>
    <row r="475" spans="5:5" s="16" customFormat="1" x14ac:dyDescent="0.25">
      <c r="E475" s="17"/>
    </row>
    <row r="476" spans="5:5" s="16" customFormat="1" x14ac:dyDescent="0.25">
      <c r="E476" s="17"/>
    </row>
    <row r="477" spans="5:5" s="16" customFormat="1" x14ac:dyDescent="0.25">
      <c r="E477" s="17"/>
    </row>
    <row r="478" spans="5:5" s="16" customFormat="1" x14ac:dyDescent="0.25">
      <c r="E478" s="17"/>
    </row>
    <row r="479" spans="5:5" s="16" customFormat="1" x14ac:dyDescent="0.25">
      <c r="E479" s="17"/>
    </row>
    <row r="480" spans="5:5" s="16" customFormat="1" x14ac:dyDescent="0.25">
      <c r="E480" s="17"/>
    </row>
    <row r="481" spans="5:5" s="16" customFormat="1" x14ac:dyDescent="0.25">
      <c r="E481" s="17"/>
    </row>
    <row r="482" spans="5:5" s="16" customFormat="1" x14ac:dyDescent="0.25">
      <c r="E482" s="17"/>
    </row>
    <row r="483" spans="5:5" s="16" customFormat="1" x14ac:dyDescent="0.25">
      <c r="E483" s="17"/>
    </row>
    <row r="484" spans="5:5" s="16" customFormat="1" x14ac:dyDescent="0.25">
      <c r="E484" s="17"/>
    </row>
    <row r="485" spans="5:5" s="16" customFormat="1" x14ac:dyDescent="0.25">
      <c r="E485" s="17"/>
    </row>
    <row r="486" spans="5:5" s="16" customFormat="1" x14ac:dyDescent="0.25">
      <c r="E486" s="17"/>
    </row>
    <row r="487" spans="5:5" s="16" customFormat="1" x14ac:dyDescent="0.25">
      <c r="E487" s="17"/>
    </row>
    <row r="488" spans="5:5" s="16" customFormat="1" x14ac:dyDescent="0.25">
      <c r="E488" s="17"/>
    </row>
    <row r="489" spans="5:5" s="16" customFormat="1" x14ac:dyDescent="0.25">
      <c r="E489" s="17"/>
    </row>
    <row r="490" spans="5:5" s="16" customFormat="1" x14ac:dyDescent="0.25">
      <c r="E490" s="17"/>
    </row>
    <row r="491" spans="5:5" s="16" customFormat="1" x14ac:dyDescent="0.25">
      <c r="E491" s="17"/>
    </row>
    <row r="492" spans="5:5" s="16" customFormat="1" x14ac:dyDescent="0.25">
      <c r="E492" s="17"/>
    </row>
    <row r="493" spans="5:5" s="16" customFormat="1" x14ac:dyDescent="0.25">
      <c r="E493" s="17"/>
    </row>
    <row r="494" spans="5:5" s="16" customFormat="1" x14ac:dyDescent="0.25">
      <c r="E494" s="17"/>
    </row>
    <row r="495" spans="5:5" s="16" customFormat="1" x14ac:dyDescent="0.25">
      <c r="E495" s="17"/>
    </row>
    <row r="496" spans="5:5" s="16" customFormat="1" x14ac:dyDescent="0.25">
      <c r="E496" s="17"/>
    </row>
    <row r="497" spans="5:5" s="16" customFormat="1" x14ac:dyDescent="0.25">
      <c r="E497" s="17"/>
    </row>
    <row r="498" spans="5:5" s="16" customFormat="1" x14ac:dyDescent="0.25">
      <c r="E498" s="17"/>
    </row>
    <row r="499" spans="5:5" s="16" customFormat="1" x14ac:dyDescent="0.25">
      <c r="E499" s="17"/>
    </row>
    <row r="500" spans="5:5" s="16" customFormat="1" x14ac:dyDescent="0.25">
      <c r="E500" s="17"/>
    </row>
    <row r="501" spans="5:5" s="16" customFormat="1" x14ac:dyDescent="0.25">
      <c r="E501" s="17"/>
    </row>
    <row r="502" spans="5:5" s="16" customFormat="1" x14ac:dyDescent="0.25">
      <c r="E502" s="17"/>
    </row>
    <row r="503" spans="5:5" s="16" customFormat="1" x14ac:dyDescent="0.25">
      <c r="E503" s="17"/>
    </row>
    <row r="504" spans="5:5" s="16" customFormat="1" x14ac:dyDescent="0.25">
      <c r="E504" s="17"/>
    </row>
    <row r="505" spans="5:5" s="16" customFormat="1" x14ac:dyDescent="0.25">
      <c r="E505" s="17"/>
    </row>
    <row r="506" spans="5:5" s="16" customFormat="1" x14ac:dyDescent="0.25">
      <c r="E506" s="17"/>
    </row>
    <row r="507" spans="5:5" s="16" customFormat="1" x14ac:dyDescent="0.25">
      <c r="E507" s="17"/>
    </row>
    <row r="508" spans="5:5" s="16" customFormat="1" x14ac:dyDescent="0.25">
      <c r="E508" s="17"/>
    </row>
    <row r="509" spans="5:5" s="16" customFormat="1" x14ac:dyDescent="0.25">
      <c r="E509" s="17"/>
    </row>
    <row r="510" spans="5:5" s="16" customFormat="1" x14ac:dyDescent="0.25">
      <c r="E510" s="17"/>
    </row>
    <row r="511" spans="5:5" s="16" customFormat="1" x14ac:dyDescent="0.25">
      <c r="E511" s="17"/>
    </row>
    <row r="512" spans="5:5" s="16" customFormat="1" x14ac:dyDescent="0.25">
      <c r="E512" s="17"/>
    </row>
    <row r="513" spans="5:5" s="16" customFormat="1" x14ac:dyDescent="0.25">
      <c r="E513" s="17"/>
    </row>
    <row r="514" spans="5:5" s="16" customFormat="1" x14ac:dyDescent="0.25">
      <c r="E514" s="17"/>
    </row>
    <row r="515" spans="5:5" s="16" customFormat="1" x14ac:dyDescent="0.25">
      <c r="E515" s="17"/>
    </row>
    <row r="516" spans="5:5" s="16" customFormat="1" x14ac:dyDescent="0.25">
      <c r="E516" s="17"/>
    </row>
    <row r="517" spans="5:5" s="16" customFormat="1" x14ac:dyDescent="0.25">
      <c r="E517" s="17"/>
    </row>
    <row r="518" spans="5:5" s="16" customFormat="1" x14ac:dyDescent="0.25">
      <c r="E518" s="17"/>
    </row>
    <row r="519" spans="5:5" s="16" customFormat="1" x14ac:dyDescent="0.25">
      <c r="E519" s="17"/>
    </row>
    <row r="520" spans="5:5" s="16" customFormat="1" x14ac:dyDescent="0.25">
      <c r="E520" s="17"/>
    </row>
    <row r="521" spans="5:5" s="16" customFormat="1" x14ac:dyDescent="0.25">
      <c r="E521" s="17"/>
    </row>
    <row r="522" spans="5:5" s="16" customFormat="1" x14ac:dyDescent="0.25">
      <c r="E522" s="17"/>
    </row>
    <row r="523" spans="5:5" s="16" customFormat="1" x14ac:dyDescent="0.25">
      <c r="E523" s="17"/>
    </row>
    <row r="524" spans="5:5" s="16" customFormat="1" x14ac:dyDescent="0.25">
      <c r="E524" s="17"/>
    </row>
    <row r="525" spans="5:5" s="16" customFormat="1" x14ac:dyDescent="0.25">
      <c r="E525" s="17"/>
    </row>
    <row r="526" spans="5:5" s="16" customFormat="1" x14ac:dyDescent="0.25">
      <c r="E526" s="17"/>
    </row>
    <row r="527" spans="5:5" s="16" customFormat="1" x14ac:dyDescent="0.25">
      <c r="E527" s="17"/>
    </row>
    <row r="528" spans="5:5" s="16" customFormat="1" x14ac:dyDescent="0.25">
      <c r="E528" s="17"/>
    </row>
    <row r="529" spans="5:5" s="16" customFormat="1" x14ac:dyDescent="0.25">
      <c r="E529" s="17"/>
    </row>
    <row r="530" spans="5:5" s="16" customFormat="1" x14ac:dyDescent="0.25">
      <c r="E530" s="17"/>
    </row>
    <row r="531" spans="5:5" s="16" customFormat="1" x14ac:dyDescent="0.25">
      <c r="E531" s="17"/>
    </row>
    <row r="532" spans="5:5" s="16" customFormat="1" x14ac:dyDescent="0.25">
      <c r="E532" s="17"/>
    </row>
    <row r="533" spans="5:5" s="16" customFormat="1" x14ac:dyDescent="0.25">
      <c r="E533" s="17"/>
    </row>
    <row r="534" spans="5:5" s="16" customFormat="1" x14ac:dyDescent="0.25">
      <c r="E534" s="17"/>
    </row>
    <row r="535" spans="5:5" s="16" customFormat="1" x14ac:dyDescent="0.25">
      <c r="E535" s="17"/>
    </row>
    <row r="536" spans="5:5" s="16" customFormat="1" x14ac:dyDescent="0.25">
      <c r="E536" s="17"/>
    </row>
    <row r="537" spans="5:5" s="16" customFormat="1" x14ac:dyDescent="0.25">
      <c r="E537" s="17"/>
    </row>
    <row r="538" spans="5:5" s="16" customFormat="1" x14ac:dyDescent="0.25">
      <c r="E538" s="17"/>
    </row>
    <row r="539" spans="5:5" s="16" customFormat="1" x14ac:dyDescent="0.25">
      <c r="E539" s="17"/>
    </row>
    <row r="540" spans="5:5" s="16" customFormat="1" x14ac:dyDescent="0.25">
      <c r="E540" s="17"/>
    </row>
    <row r="541" spans="5:5" s="16" customFormat="1" x14ac:dyDescent="0.25">
      <c r="E541" s="17"/>
    </row>
    <row r="542" spans="5:5" s="16" customFormat="1" x14ac:dyDescent="0.25">
      <c r="E542" s="17"/>
    </row>
    <row r="543" spans="5:5" s="16" customFormat="1" x14ac:dyDescent="0.25">
      <c r="E543" s="17"/>
    </row>
    <row r="544" spans="5:5" s="16" customFormat="1" x14ac:dyDescent="0.25">
      <c r="E544" s="17"/>
    </row>
    <row r="545" spans="5:5" s="16" customFormat="1" x14ac:dyDescent="0.25">
      <c r="E545" s="17"/>
    </row>
    <row r="546" spans="5:5" s="16" customFormat="1" x14ac:dyDescent="0.25">
      <c r="E546" s="17"/>
    </row>
    <row r="547" spans="5:5" s="16" customFormat="1" x14ac:dyDescent="0.25">
      <c r="E547" s="17"/>
    </row>
    <row r="548" spans="5:5" s="16" customFormat="1" x14ac:dyDescent="0.25">
      <c r="E548" s="17"/>
    </row>
    <row r="549" spans="5:5" s="16" customFormat="1" x14ac:dyDescent="0.25">
      <c r="E549" s="17"/>
    </row>
    <row r="550" spans="5:5" s="16" customFormat="1" x14ac:dyDescent="0.25">
      <c r="E550" s="17"/>
    </row>
    <row r="551" spans="5:5" s="16" customFormat="1" x14ac:dyDescent="0.25">
      <c r="E551" s="17"/>
    </row>
    <row r="552" spans="5:5" s="16" customFormat="1" x14ac:dyDescent="0.25">
      <c r="E552" s="17"/>
    </row>
    <row r="553" spans="5:5" s="16" customFormat="1" x14ac:dyDescent="0.25">
      <c r="E553" s="17"/>
    </row>
    <row r="554" spans="5:5" s="16" customFormat="1" x14ac:dyDescent="0.25">
      <c r="E554" s="17"/>
    </row>
    <row r="555" spans="5:5" s="16" customFormat="1" x14ac:dyDescent="0.25">
      <c r="E555" s="17"/>
    </row>
    <row r="556" spans="5:5" s="16" customFormat="1" x14ac:dyDescent="0.25">
      <c r="E556" s="17"/>
    </row>
    <row r="557" spans="5:5" s="16" customFormat="1" x14ac:dyDescent="0.25">
      <c r="E557" s="17"/>
    </row>
    <row r="558" spans="5:5" s="16" customFormat="1" x14ac:dyDescent="0.25">
      <c r="E558" s="17"/>
    </row>
    <row r="559" spans="5:5" s="16" customFormat="1" x14ac:dyDescent="0.25">
      <c r="E559" s="17"/>
    </row>
    <row r="560" spans="5:5" s="16" customFormat="1" x14ac:dyDescent="0.25">
      <c r="E560" s="17"/>
    </row>
    <row r="561" spans="5:5" s="16" customFormat="1" x14ac:dyDescent="0.25">
      <c r="E561" s="17"/>
    </row>
    <row r="562" spans="5:5" s="16" customFormat="1" x14ac:dyDescent="0.25">
      <c r="E562" s="17"/>
    </row>
    <row r="563" spans="5:5" s="16" customFormat="1" x14ac:dyDescent="0.25">
      <c r="E563" s="17"/>
    </row>
    <row r="564" spans="5:5" s="16" customFormat="1" x14ac:dyDescent="0.25">
      <c r="E564" s="17"/>
    </row>
    <row r="565" spans="5:5" s="16" customFormat="1" x14ac:dyDescent="0.25">
      <c r="E565" s="17"/>
    </row>
    <row r="566" spans="5:5" s="16" customFormat="1" x14ac:dyDescent="0.25">
      <c r="E566" s="17"/>
    </row>
    <row r="567" spans="5:5" s="16" customFormat="1" x14ac:dyDescent="0.25">
      <c r="E567" s="17"/>
    </row>
    <row r="568" spans="5:5" s="16" customFormat="1" x14ac:dyDescent="0.25">
      <c r="E568" s="17"/>
    </row>
    <row r="569" spans="5:5" s="16" customFormat="1" x14ac:dyDescent="0.25">
      <c r="E569" s="17"/>
    </row>
    <row r="570" spans="5:5" s="16" customFormat="1" x14ac:dyDescent="0.25">
      <c r="E570" s="17"/>
    </row>
    <row r="571" spans="5:5" s="16" customFormat="1" x14ac:dyDescent="0.25">
      <c r="E571" s="17"/>
    </row>
    <row r="572" spans="5:5" s="16" customFormat="1" x14ac:dyDescent="0.25">
      <c r="E572" s="17"/>
    </row>
    <row r="573" spans="5:5" s="16" customFormat="1" x14ac:dyDescent="0.25">
      <c r="E573" s="17"/>
    </row>
    <row r="574" spans="5:5" s="16" customFormat="1" x14ac:dyDescent="0.25">
      <c r="E574" s="17"/>
    </row>
    <row r="575" spans="5:5" s="16" customFormat="1" x14ac:dyDescent="0.25">
      <c r="E575" s="17"/>
    </row>
    <row r="576" spans="5:5" s="16" customFormat="1" x14ac:dyDescent="0.25">
      <c r="E576" s="17"/>
    </row>
    <row r="577" spans="5:5" s="16" customFormat="1" x14ac:dyDescent="0.25">
      <c r="E577" s="17"/>
    </row>
    <row r="578" spans="5:5" s="16" customFormat="1" x14ac:dyDescent="0.25">
      <c r="E578" s="17"/>
    </row>
    <row r="579" spans="5:5" s="16" customFormat="1" x14ac:dyDescent="0.25">
      <c r="E579" s="17"/>
    </row>
    <row r="580" spans="5:5" s="16" customFormat="1" x14ac:dyDescent="0.25">
      <c r="E580" s="17"/>
    </row>
    <row r="581" spans="5:5" s="16" customFormat="1" x14ac:dyDescent="0.25">
      <c r="E581" s="17"/>
    </row>
    <row r="582" spans="5:5" s="16" customFormat="1" x14ac:dyDescent="0.25">
      <c r="E582" s="17"/>
    </row>
    <row r="583" spans="5:5" s="16" customFormat="1" x14ac:dyDescent="0.25">
      <c r="E583" s="17"/>
    </row>
    <row r="584" spans="5:5" s="16" customFormat="1" x14ac:dyDescent="0.25">
      <c r="E584" s="17"/>
    </row>
    <row r="585" spans="5:5" s="16" customFormat="1" x14ac:dyDescent="0.25">
      <c r="E585" s="17"/>
    </row>
    <row r="586" spans="5:5" s="16" customFormat="1" x14ac:dyDescent="0.25">
      <c r="E586" s="17"/>
    </row>
    <row r="587" spans="5:5" s="16" customFormat="1" x14ac:dyDescent="0.25">
      <c r="E587" s="17"/>
    </row>
    <row r="588" spans="5:5" s="16" customFormat="1" x14ac:dyDescent="0.25">
      <c r="E588" s="17"/>
    </row>
    <row r="589" spans="5:5" s="16" customFormat="1" x14ac:dyDescent="0.25">
      <c r="E589" s="17"/>
    </row>
    <row r="590" spans="5:5" s="16" customFormat="1" x14ac:dyDescent="0.25">
      <c r="E590" s="17"/>
    </row>
    <row r="591" spans="5:5" s="16" customFormat="1" x14ac:dyDescent="0.25">
      <c r="E591" s="17"/>
    </row>
    <row r="592" spans="5:5" s="16" customFormat="1" x14ac:dyDescent="0.25">
      <c r="E592" s="17"/>
    </row>
    <row r="593" spans="5:5" s="16" customFormat="1" x14ac:dyDescent="0.25">
      <c r="E593" s="17"/>
    </row>
    <row r="594" spans="5:5" s="16" customFormat="1" x14ac:dyDescent="0.25">
      <c r="E594" s="17"/>
    </row>
    <row r="595" spans="5:5" s="16" customFormat="1" x14ac:dyDescent="0.25">
      <c r="E595" s="17"/>
    </row>
    <row r="596" spans="5:5" s="16" customFormat="1" x14ac:dyDescent="0.25">
      <c r="E596" s="17"/>
    </row>
    <row r="597" spans="5:5" s="16" customFormat="1" x14ac:dyDescent="0.25">
      <c r="E597" s="17"/>
    </row>
    <row r="598" spans="5:5" s="16" customFormat="1" x14ac:dyDescent="0.25">
      <c r="E598" s="17"/>
    </row>
    <row r="599" spans="5:5" s="16" customFormat="1" x14ac:dyDescent="0.25">
      <c r="E599" s="17"/>
    </row>
    <row r="600" spans="5:5" s="16" customFormat="1" x14ac:dyDescent="0.25">
      <c r="E600" s="17"/>
    </row>
    <row r="601" spans="5:5" s="16" customFormat="1" x14ac:dyDescent="0.25">
      <c r="E601" s="17"/>
    </row>
    <row r="602" spans="5:5" s="16" customFormat="1" x14ac:dyDescent="0.25">
      <c r="E602" s="17"/>
    </row>
    <row r="603" spans="5:5" s="16" customFormat="1" x14ac:dyDescent="0.25">
      <c r="E603" s="17"/>
    </row>
    <row r="604" spans="5:5" s="16" customFormat="1" x14ac:dyDescent="0.25">
      <c r="E604" s="17"/>
    </row>
    <row r="605" spans="5:5" s="16" customFormat="1" x14ac:dyDescent="0.25">
      <c r="E605" s="17"/>
    </row>
    <row r="606" spans="5:5" s="16" customFormat="1" x14ac:dyDescent="0.25">
      <c r="E606" s="17"/>
    </row>
    <row r="607" spans="5:5" s="16" customFormat="1" x14ac:dyDescent="0.25">
      <c r="E607" s="17"/>
    </row>
    <row r="608" spans="5:5" s="16" customFormat="1" x14ac:dyDescent="0.25">
      <c r="E608" s="17"/>
    </row>
    <row r="609" spans="5:5" s="16" customFormat="1" x14ac:dyDescent="0.25">
      <c r="E609" s="17"/>
    </row>
    <row r="610" spans="5:5" s="16" customFormat="1" x14ac:dyDescent="0.25">
      <c r="E610" s="17"/>
    </row>
    <row r="611" spans="5:5" s="16" customFormat="1" x14ac:dyDescent="0.25">
      <c r="E611" s="17"/>
    </row>
    <row r="612" spans="5:5" s="16" customFormat="1" x14ac:dyDescent="0.25">
      <c r="E612" s="17"/>
    </row>
    <row r="613" spans="5:5" s="16" customFormat="1" x14ac:dyDescent="0.25">
      <c r="E613" s="17"/>
    </row>
    <row r="614" spans="5:5" s="16" customFormat="1" x14ac:dyDescent="0.25">
      <c r="E614" s="17"/>
    </row>
    <row r="615" spans="5:5" s="16" customFormat="1" x14ac:dyDescent="0.25">
      <c r="E615" s="17"/>
    </row>
    <row r="616" spans="5:5" s="16" customFormat="1" x14ac:dyDescent="0.25">
      <c r="E616" s="17"/>
    </row>
    <row r="617" spans="5:5" s="16" customFormat="1" x14ac:dyDescent="0.25">
      <c r="E617" s="17"/>
    </row>
    <row r="618" spans="5:5" s="16" customFormat="1" x14ac:dyDescent="0.25">
      <c r="E618" s="17"/>
    </row>
    <row r="619" spans="5:5" s="16" customFormat="1" x14ac:dyDescent="0.25">
      <c r="E619" s="17"/>
    </row>
    <row r="620" spans="5:5" s="16" customFormat="1" x14ac:dyDescent="0.25">
      <c r="E620" s="17"/>
    </row>
    <row r="621" spans="5:5" s="16" customFormat="1" x14ac:dyDescent="0.25">
      <c r="E621" s="17"/>
    </row>
    <row r="622" spans="5:5" s="16" customFormat="1" x14ac:dyDescent="0.25">
      <c r="E622" s="17"/>
    </row>
    <row r="623" spans="5:5" s="16" customFormat="1" x14ac:dyDescent="0.25">
      <c r="E623" s="17"/>
    </row>
    <row r="624" spans="5:5" s="16" customFormat="1" x14ac:dyDescent="0.25">
      <c r="E624" s="17"/>
    </row>
    <row r="625" spans="5:5" s="16" customFormat="1" x14ac:dyDescent="0.25">
      <c r="E625" s="17"/>
    </row>
    <row r="626" spans="5:5" s="16" customFormat="1" x14ac:dyDescent="0.25">
      <c r="E626" s="17"/>
    </row>
    <row r="627" spans="5:5" s="16" customFormat="1" x14ac:dyDescent="0.25">
      <c r="E627" s="17"/>
    </row>
    <row r="628" spans="5:5" s="16" customFormat="1" x14ac:dyDescent="0.25">
      <c r="E628" s="17"/>
    </row>
    <row r="629" spans="5:5" s="16" customFormat="1" x14ac:dyDescent="0.25">
      <c r="E629" s="17"/>
    </row>
    <row r="630" spans="5:5" s="16" customFormat="1" x14ac:dyDescent="0.25">
      <c r="E630" s="17"/>
    </row>
    <row r="631" spans="5:5" s="16" customFormat="1" x14ac:dyDescent="0.25">
      <c r="E631" s="17"/>
    </row>
    <row r="632" spans="5:5" s="16" customFormat="1" x14ac:dyDescent="0.25">
      <c r="E632" s="17"/>
    </row>
    <row r="633" spans="5:5" s="16" customFormat="1" x14ac:dyDescent="0.25">
      <c r="E633" s="17"/>
    </row>
    <row r="634" spans="5:5" s="16" customFormat="1" x14ac:dyDescent="0.25">
      <c r="E634" s="17"/>
    </row>
    <row r="635" spans="5:5" s="16" customFormat="1" x14ac:dyDescent="0.25">
      <c r="E635" s="17"/>
    </row>
    <row r="636" spans="5:5" s="16" customFormat="1" x14ac:dyDescent="0.25">
      <c r="E636" s="17"/>
    </row>
    <row r="637" spans="5:5" s="16" customFormat="1" x14ac:dyDescent="0.25">
      <c r="E637" s="17"/>
    </row>
    <row r="638" spans="5:5" s="16" customFormat="1" x14ac:dyDescent="0.25">
      <c r="E638" s="17"/>
    </row>
    <row r="639" spans="5:5" s="16" customFormat="1" x14ac:dyDescent="0.25">
      <c r="E639" s="17"/>
    </row>
    <row r="640" spans="5:5" s="16" customFormat="1" x14ac:dyDescent="0.25">
      <c r="E640" s="17"/>
    </row>
    <row r="641" spans="5:5" s="16" customFormat="1" x14ac:dyDescent="0.25">
      <c r="E641" s="17"/>
    </row>
    <row r="642" spans="5:5" s="16" customFormat="1" x14ac:dyDescent="0.25">
      <c r="E642" s="17"/>
    </row>
    <row r="643" spans="5:5" s="16" customFormat="1" x14ac:dyDescent="0.25">
      <c r="E643" s="17"/>
    </row>
    <row r="644" spans="5:5" s="16" customFormat="1" x14ac:dyDescent="0.25">
      <c r="E644" s="17"/>
    </row>
    <row r="645" spans="5:5" s="16" customFormat="1" x14ac:dyDescent="0.25">
      <c r="E645" s="17"/>
    </row>
    <row r="646" spans="5:5" s="16" customFormat="1" x14ac:dyDescent="0.25">
      <c r="E646" s="17"/>
    </row>
    <row r="647" spans="5:5" s="16" customFormat="1" x14ac:dyDescent="0.25">
      <c r="E647" s="17"/>
    </row>
    <row r="648" spans="5:5" s="16" customFormat="1" x14ac:dyDescent="0.25">
      <c r="E648" s="17"/>
    </row>
    <row r="649" spans="5:5" s="16" customFormat="1" x14ac:dyDescent="0.25">
      <c r="E649" s="17"/>
    </row>
    <row r="650" spans="5:5" s="16" customFormat="1" x14ac:dyDescent="0.25">
      <c r="E650" s="17"/>
    </row>
    <row r="651" spans="5:5" s="16" customFormat="1" x14ac:dyDescent="0.25">
      <c r="E651" s="17"/>
    </row>
    <row r="652" spans="5:5" s="16" customFormat="1" x14ac:dyDescent="0.25">
      <c r="E652" s="17"/>
    </row>
    <row r="653" spans="5:5" s="16" customFormat="1" x14ac:dyDescent="0.25">
      <c r="E653" s="17"/>
    </row>
    <row r="654" spans="5:5" s="16" customFormat="1" x14ac:dyDescent="0.25">
      <c r="E654" s="17"/>
    </row>
    <row r="655" spans="5:5" s="16" customFormat="1" x14ac:dyDescent="0.25">
      <c r="E655" s="17"/>
    </row>
    <row r="656" spans="5:5" s="16" customFormat="1" x14ac:dyDescent="0.25">
      <c r="E656" s="17"/>
    </row>
    <row r="657" spans="5:5" s="16" customFormat="1" x14ac:dyDescent="0.25">
      <c r="E657" s="17"/>
    </row>
    <row r="658" spans="5:5" s="16" customFormat="1" x14ac:dyDescent="0.25">
      <c r="E658" s="17"/>
    </row>
    <row r="659" spans="5:5" s="16" customFormat="1" x14ac:dyDescent="0.25">
      <c r="E659" s="17"/>
    </row>
    <row r="660" spans="5:5" s="16" customFormat="1" x14ac:dyDescent="0.25">
      <c r="E660" s="17"/>
    </row>
    <row r="661" spans="5:5" s="16" customFormat="1" x14ac:dyDescent="0.25">
      <c r="E661" s="17"/>
    </row>
    <row r="662" spans="5:5" s="16" customFormat="1" x14ac:dyDescent="0.25">
      <c r="E662" s="17"/>
    </row>
    <row r="663" spans="5:5" s="16" customFormat="1" x14ac:dyDescent="0.25">
      <c r="E663" s="17"/>
    </row>
    <row r="664" spans="5:5" s="16" customFormat="1" x14ac:dyDescent="0.25">
      <c r="E664" s="17"/>
    </row>
    <row r="665" spans="5:5" s="16" customFormat="1" x14ac:dyDescent="0.25">
      <c r="E665" s="17"/>
    </row>
    <row r="666" spans="5:5" s="16" customFormat="1" x14ac:dyDescent="0.25">
      <c r="E666" s="17"/>
    </row>
    <row r="667" spans="5:5" s="16" customFormat="1" x14ac:dyDescent="0.25">
      <c r="E667" s="17"/>
    </row>
    <row r="668" spans="5:5" s="16" customFormat="1" x14ac:dyDescent="0.25">
      <c r="E668" s="17"/>
    </row>
    <row r="669" spans="5:5" s="16" customFormat="1" x14ac:dyDescent="0.25">
      <c r="E669" s="17"/>
    </row>
    <row r="670" spans="5:5" s="16" customFormat="1" x14ac:dyDescent="0.25">
      <c r="E670" s="17"/>
    </row>
    <row r="671" spans="5:5" s="16" customFormat="1" x14ac:dyDescent="0.25">
      <c r="E671" s="17"/>
    </row>
    <row r="672" spans="5:5" s="16" customFormat="1" x14ac:dyDescent="0.25">
      <c r="E672" s="17"/>
    </row>
    <row r="673" spans="5:5" s="16" customFormat="1" x14ac:dyDescent="0.25">
      <c r="E673" s="17"/>
    </row>
    <row r="674" spans="5:5" s="16" customFormat="1" x14ac:dyDescent="0.25">
      <c r="E674" s="17"/>
    </row>
    <row r="675" spans="5:5" s="16" customFormat="1" x14ac:dyDescent="0.25">
      <c r="E675" s="17"/>
    </row>
    <row r="676" spans="5:5" s="16" customFormat="1" x14ac:dyDescent="0.25">
      <c r="E676" s="17"/>
    </row>
    <row r="677" spans="5:5" s="16" customFormat="1" x14ac:dyDescent="0.25">
      <c r="E677" s="17"/>
    </row>
    <row r="678" spans="5:5" s="16" customFormat="1" x14ac:dyDescent="0.25">
      <c r="E678" s="17"/>
    </row>
    <row r="679" spans="5:5" s="16" customFormat="1" x14ac:dyDescent="0.25">
      <c r="E679" s="17"/>
    </row>
    <row r="680" spans="5:5" s="16" customFormat="1" x14ac:dyDescent="0.25">
      <c r="E680" s="17"/>
    </row>
    <row r="681" spans="5:5" s="16" customFormat="1" x14ac:dyDescent="0.25">
      <c r="E681" s="17"/>
    </row>
    <row r="682" spans="5:5" s="16" customFormat="1" x14ac:dyDescent="0.25">
      <c r="E682" s="17"/>
    </row>
    <row r="683" spans="5:5" s="16" customFormat="1" x14ac:dyDescent="0.25">
      <c r="E683" s="17"/>
    </row>
    <row r="684" spans="5:5" s="16" customFormat="1" x14ac:dyDescent="0.25">
      <c r="E684" s="17"/>
    </row>
    <row r="685" spans="5:5" s="16" customFormat="1" x14ac:dyDescent="0.25">
      <c r="E685" s="17"/>
    </row>
    <row r="686" spans="5:5" s="16" customFormat="1" x14ac:dyDescent="0.25">
      <c r="E686" s="17"/>
    </row>
    <row r="687" spans="5:5" s="16" customFormat="1" x14ac:dyDescent="0.25">
      <c r="E687" s="17"/>
    </row>
    <row r="688" spans="5:5" s="16" customFormat="1" x14ac:dyDescent="0.25">
      <c r="E688" s="17"/>
    </row>
    <row r="689" spans="5:5" s="16" customFormat="1" x14ac:dyDescent="0.25">
      <c r="E689" s="17"/>
    </row>
    <row r="690" spans="5:5" s="16" customFormat="1" x14ac:dyDescent="0.25">
      <c r="E690" s="17"/>
    </row>
    <row r="691" spans="5:5" s="16" customFormat="1" x14ac:dyDescent="0.25">
      <c r="E691" s="17"/>
    </row>
    <row r="692" spans="5:5" s="16" customFormat="1" x14ac:dyDescent="0.25">
      <c r="E692" s="17"/>
    </row>
    <row r="693" spans="5:5" s="16" customFormat="1" x14ac:dyDescent="0.25">
      <c r="E693" s="17"/>
    </row>
    <row r="694" spans="5:5" s="16" customFormat="1" x14ac:dyDescent="0.25">
      <c r="E694" s="17"/>
    </row>
    <row r="695" spans="5:5" s="16" customFormat="1" x14ac:dyDescent="0.25">
      <c r="E695" s="17"/>
    </row>
    <row r="696" spans="5:5" s="16" customFormat="1" x14ac:dyDescent="0.25">
      <c r="E696" s="17"/>
    </row>
    <row r="697" spans="5:5" s="16" customFormat="1" x14ac:dyDescent="0.25">
      <c r="E697" s="17"/>
    </row>
    <row r="698" spans="5:5" s="16" customFormat="1" x14ac:dyDescent="0.25">
      <c r="E698" s="17"/>
    </row>
    <row r="699" spans="5:5" s="16" customFormat="1" x14ac:dyDescent="0.25">
      <c r="E699" s="17"/>
    </row>
    <row r="700" spans="5:5" s="16" customFormat="1" x14ac:dyDescent="0.25">
      <c r="E700" s="17"/>
    </row>
    <row r="701" spans="5:5" s="16" customFormat="1" x14ac:dyDescent="0.25">
      <c r="E701" s="17"/>
    </row>
    <row r="702" spans="5:5" s="16" customFormat="1" x14ac:dyDescent="0.25">
      <c r="E702" s="17"/>
    </row>
    <row r="703" spans="5:5" s="16" customFormat="1" x14ac:dyDescent="0.25">
      <c r="E703" s="17"/>
    </row>
    <row r="704" spans="5:5" s="16" customFormat="1" x14ac:dyDescent="0.25">
      <c r="E704" s="17"/>
    </row>
    <row r="705" spans="5:5" s="16" customFormat="1" x14ac:dyDescent="0.25">
      <c r="E705" s="17"/>
    </row>
    <row r="706" spans="5:5" s="16" customFormat="1" x14ac:dyDescent="0.25">
      <c r="E706" s="17"/>
    </row>
    <row r="707" spans="5:5" s="16" customFormat="1" x14ac:dyDescent="0.25">
      <c r="E707" s="17"/>
    </row>
    <row r="708" spans="5:5" s="16" customFormat="1" x14ac:dyDescent="0.25">
      <c r="E708" s="17"/>
    </row>
    <row r="709" spans="5:5" s="16" customFormat="1" x14ac:dyDescent="0.25">
      <c r="E709" s="17"/>
    </row>
    <row r="710" spans="5:5" s="16" customFormat="1" x14ac:dyDescent="0.25">
      <c r="E710" s="17"/>
    </row>
    <row r="711" spans="5:5" s="16" customFormat="1" x14ac:dyDescent="0.25">
      <c r="E711" s="17"/>
    </row>
    <row r="712" spans="5:5" s="16" customFormat="1" x14ac:dyDescent="0.25">
      <c r="E712" s="17"/>
    </row>
    <row r="713" spans="5:5" s="16" customFormat="1" x14ac:dyDescent="0.25">
      <c r="E713" s="17"/>
    </row>
    <row r="714" spans="5:5" s="16" customFormat="1" x14ac:dyDescent="0.25">
      <c r="E714" s="17"/>
    </row>
    <row r="715" spans="5:5" s="16" customFormat="1" x14ac:dyDescent="0.25">
      <c r="E715" s="17"/>
    </row>
    <row r="716" spans="5:5" s="16" customFormat="1" x14ac:dyDescent="0.25">
      <c r="E716" s="17"/>
    </row>
    <row r="717" spans="5:5" s="16" customFormat="1" x14ac:dyDescent="0.25">
      <c r="E717" s="17"/>
    </row>
    <row r="718" spans="5:5" s="16" customFormat="1" x14ac:dyDescent="0.25">
      <c r="E718" s="17"/>
    </row>
    <row r="719" spans="5:5" s="16" customFormat="1" x14ac:dyDescent="0.25">
      <c r="E719" s="17"/>
    </row>
    <row r="720" spans="5:5" s="16" customFormat="1" x14ac:dyDescent="0.25">
      <c r="E720" s="17"/>
    </row>
    <row r="721" spans="5:5" s="16" customFormat="1" x14ac:dyDescent="0.25">
      <c r="E721" s="17"/>
    </row>
    <row r="722" spans="5:5" s="16" customFormat="1" x14ac:dyDescent="0.25">
      <c r="E722" s="17"/>
    </row>
    <row r="723" spans="5:5" s="16" customFormat="1" x14ac:dyDescent="0.25">
      <c r="E723" s="17"/>
    </row>
    <row r="724" spans="5:5" s="16" customFormat="1" x14ac:dyDescent="0.25">
      <c r="E724" s="17"/>
    </row>
    <row r="725" spans="5:5" s="16" customFormat="1" x14ac:dyDescent="0.25">
      <c r="E725" s="17"/>
    </row>
    <row r="726" spans="5:5" s="16" customFormat="1" x14ac:dyDescent="0.25">
      <c r="E726" s="17"/>
    </row>
    <row r="727" spans="5:5" s="16" customFormat="1" x14ac:dyDescent="0.25">
      <c r="E727" s="17"/>
    </row>
    <row r="728" spans="5:5" s="16" customFormat="1" x14ac:dyDescent="0.25">
      <c r="E728" s="17"/>
    </row>
    <row r="729" spans="5:5" s="16" customFormat="1" x14ac:dyDescent="0.25">
      <c r="E729" s="17"/>
    </row>
    <row r="730" spans="5:5" s="16" customFormat="1" x14ac:dyDescent="0.25">
      <c r="E730" s="17"/>
    </row>
    <row r="731" spans="5:5" s="16" customFormat="1" x14ac:dyDescent="0.25">
      <c r="E731" s="17"/>
    </row>
    <row r="732" spans="5:5" s="16" customFormat="1" x14ac:dyDescent="0.25">
      <c r="E732" s="17"/>
    </row>
    <row r="733" spans="5:5" s="16" customFormat="1" x14ac:dyDescent="0.25">
      <c r="E733" s="17"/>
    </row>
    <row r="734" spans="5:5" s="16" customFormat="1" x14ac:dyDescent="0.25">
      <c r="E734" s="17"/>
    </row>
    <row r="735" spans="5:5" s="16" customFormat="1" x14ac:dyDescent="0.25">
      <c r="E735" s="17"/>
    </row>
    <row r="736" spans="5:5" s="16" customFormat="1" x14ac:dyDescent="0.25">
      <c r="E736" s="17"/>
    </row>
    <row r="737" spans="5:5" s="16" customFormat="1" x14ac:dyDescent="0.25">
      <c r="E737" s="17"/>
    </row>
    <row r="738" spans="5:5" s="16" customFormat="1" x14ac:dyDescent="0.25">
      <c r="E738" s="17"/>
    </row>
    <row r="739" spans="5:5" s="16" customFormat="1" x14ac:dyDescent="0.25">
      <c r="E739" s="17"/>
    </row>
    <row r="740" spans="5:5" s="16" customFormat="1" x14ac:dyDescent="0.25">
      <c r="E740" s="17"/>
    </row>
    <row r="741" spans="5:5" s="16" customFormat="1" x14ac:dyDescent="0.25">
      <c r="E741" s="17"/>
    </row>
    <row r="742" spans="5:5" s="16" customFormat="1" x14ac:dyDescent="0.25">
      <c r="E742" s="17"/>
    </row>
    <row r="743" spans="5:5" s="16" customFormat="1" x14ac:dyDescent="0.25">
      <c r="E743" s="17"/>
    </row>
    <row r="744" spans="5:5" s="16" customFormat="1" x14ac:dyDescent="0.25">
      <c r="E744" s="17"/>
    </row>
    <row r="745" spans="5:5" s="16" customFormat="1" x14ac:dyDescent="0.25">
      <c r="E745" s="17"/>
    </row>
    <row r="746" spans="5:5" s="16" customFormat="1" x14ac:dyDescent="0.25">
      <c r="E746" s="17"/>
    </row>
    <row r="747" spans="5:5" s="16" customFormat="1" x14ac:dyDescent="0.25">
      <c r="E747" s="17"/>
    </row>
    <row r="748" spans="5:5" s="16" customFormat="1" x14ac:dyDescent="0.25">
      <c r="E748" s="17"/>
    </row>
    <row r="749" spans="5:5" s="16" customFormat="1" x14ac:dyDescent="0.25">
      <c r="E749" s="17"/>
    </row>
    <row r="750" spans="5:5" s="16" customFormat="1" x14ac:dyDescent="0.25">
      <c r="E750" s="17"/>
    </row>
    <row r="751" spans="5:5" s="16" customFormat="1" x14ac:dyDescent="0.25">
      <c r="E751" s="17"/>
    </row>
    <row r="752" spans="5:5" s="16" customFormat="1" x14ac:dyDescent="0.25">
      <c r="E752" s="17"/>
    </row>
    <row r="753" spans="5:5" s="16" customFormat="1" x14ac:dyDescent="0.25">
      <c r="E753" s="17"/>
    </row>
    <row r="754" spans="5:5" s="16" customFormat="1" x14ac:dyDescent="0.25">
      <c r="E754" s="17"/>
    </row>
    <row r="755" spans="5:5" s="16" customFormat="1" x14ac:dyDescent="0.25">
      <c r="E755" s="17"/>
    </row>
    <row r="756" spans="5:5" s="16" customFormat="1" x14ac:dyDescent="0.25">
      <c r="E756" s="17"/>
    </row>
    <row r="757" spans="5:5" s="16" customFormat="1" x14ac:dyDescent="0.25">
      <c r="E757" s="17"/>
    </row>
    <row r="758" spans="5:5" s="16" customFormat="1" x14ac:dyDescent="0.25">
      <c r="E758" s="17"/>
    </row>
    <row r="759" spans="5:5" s="16" customFormat="1" x14ac:dyDescent="0.25">
      <c r="E759" s="17"/>
    </row>
    <row r="760" spans="5:5" s="16" customFormat="1" x14ac:dyDescent="0.25">
      <c r="E760" s="17"/>
    </row>
    <row r="761" spans="5:5" s="16" customFormat="1" x14ac:dyDescent="0.25">
      <c r="E761" s="17"/>
    </row>
    <row r="762" spans="5:5" s="16" customFormat="1" x14ac:dyDescent="0.25">
      <c r="E762" s="17"/>
    </row>
    <row r="763" spans="5:5" s="16" customFormat="1" x14ac:dyDescent="0.25">
      <c r="E763" s="17"/>
    </row>
    <row r="764" spans="5:5" s="16" customFormat="1" x14ac:dyDescent="0.25">
      <c r="E764" s="17"/>
    </row>
    <row r="765" spans="5:5" s="16" customFormat="1" x14ac:dyDescent="0.25">
      <c r="E765" s="17"/>
    </row>
    <row r="766" spans="5:5" s="16" customFormat="1" x14ac:dyDescent="0.25">
      <c r="E766" s="17"/>
    </row>
    <row r="767" spans="5:5" s="16" customFormat="1" x14ac:dyDescent="0.25">
      <c r="E767" s="17"/>
    </row>
    <row r="768" spans="5:5" s="16" customFormat="1" x14ac:dyDescent="0.25">
      <c r="E768" s="17"/>
    </row>
    <row r="769" spans="5:5" s="16" customFormat="1" x14ac:dyDescent="0.25">
      <c r="E769" s="17"/>
    </row>
    <row r="770" spans="5:5" s="16" customFormat="1" x14ac:dyDescent="0.25">
      <c r="E770" s="17"/>
    </row>
    <row r="771" spans="5:5" s="16" customFormat="1" x14ac:dyDescent="0.25">
      <c r="E771" s="17"/>
    </row>
    <row r="772" spans="5:5" s="16" customFormat="1" x14ac:dyDescent="0.25">
      <c r="E772" s="17"/>
    </row>
    <row r="773" spans="5:5" s="16" customFormat="1" x14ac:dyDescent="0.25">
      <c r="E773" s="17"/>
    </row>
    <row r="774" spans="5:5" s="16" customFormat="1" x14ac:dyDescent="0.25">
      <c r="E774" s="17"/>
    </row>
    <row r="775" spans="5:5" s="16" customFormat="1" x14ac:dyDescent="0.25">
      <c r="E775" s="17"/>
    </row>
  </sheetData>
  <sheetProtection algorithmName="SHA-512" hashValue="+PFruHsDE8gjvgWRG/Q0HxRVqVRiQJCi7p+hrvHqynz/KrTGXbnMk5C1PlY5izi4XIAqqX/4DL/uG+11p8/eZQ==" saltValue="/scoNeobnKLvuizY0HRh3A==" spinCount="100000" sheet="1" formatCells="0" formatColumns="0" formatRows="0" selectLockedCells="1"/>
  <mergeCells count="118">
    <mergeCell ref="E212:E245"/>
    <mergeCell ref="E142:E146"/>
    <mergeCell ref="E161:E181"/>
    <mergeCell ref="E183:E188"/>
    <mergeCell ref="E196:E201"/>
    <mergeCell ref="E203:E205"/>
    <mergeCell ref="E120:E121"/>
    <mergeCell ref="E124:E127"/>
    <mergeCell ref="E131:E132"/>
    <mergeCell ref="E134:E137"/>
    <mergeCell ref="B247:C247"/>
    <mergeCell ref="B246:C246"/>
    <mergeCell ref="B211:C211"/>
    <mergeCell ref="B193:C193"/>
    <mergeCell ref="B157:C157"/>
    <mergeCell ref="B158:C158"/>
    <mergeCell ref="B159:C159"/>
    <mergeCell ref="B160:C160"/>
    <mergeCell ref="B161:B181"/>
    <mergeCell ref="B182:C182"/>
    <mergeCell ref="B209:C209"/>
    <mergeCell ref="B210:C210"/>
    <mergeCell ref="B150:C150"/>
    <mergeCell ref="B151:C151"/>
    <mergeCell ref="B183:B188"/>
    <mergeCell ref="B189:C189"/>
    <mergeCell ref="B190:C190"/>
    <mergeCell ref="B191:C191"/>
    <mergeCell ref="B192:C192"/>
    <mergeCell ref="B207:C207"/>
    <mergeCell ref="B208:C208"/>
    <mergeCell ref="B194:C194"/>
    <mergeCell ref="B195:C195"/>
    <mergeCell ref="B196:B201"/>
    <mergeCell ref="B202:C202"/>
    <mergeCell ref="B203:B205"/>
    <mergeCell ref="B206:C206"/>
    <mergeCell ref="B152:C152"/>
    <mergeCell ref="B153:C153"/>
    <mergeCell ref="B154:C154"/>
    <mergeCell ref="B155:C155"/>
    <mergeCell ref="B141:C141"/>
    <mergeCell ref="B142:B146"/>
    <mergeCell ref="B147:C147"/>
    <mergeCell ref="B148:C148"/>
    <mergeCell ref="B149:C149"/>
    <mergeCell ref="B140:C140"/>
    <mergeCell ref="B122:C122"/>
    <mergeCell ref="B123:C123"/>
    <mergeCell ref="B124:B127"/>
    <mergeCell ref="B128:C128"/>
    <mergeCell ref="B129:C129"/>
    <mergeCell ref="B130:C130"/>
    <mergeCell ref="B131:B132"/>
    <mergeCell ref="B133:C133"/>
    <mergeCell ref="B134:B137"/>
    <mergeCell ref="B138:C138"/>
    <mergeCell ref="B139:C139"/>
    <mergeCell ref="B120:B121"/>
    <mergeCell ref="B68:B98"/>
    <mergeCell ref="E68:E98"/>
    <mergeCell ref="B99:C99"/>
    <mergeCell ref="B100:B104"/>
    <mergeCell ref="B105:C105"/>
    <mergeCell ref="B106:B108"/>
    <mergeCell ref="B109:C109"/>
    <mergeCell ref="B110:B111"/>
    <mergeCell ref="B112:C112"/>
    <mergeCell ref="B113:B118"/>
    <mergeCell ref="B119:C119"/>
    <mergeCell ref="E100:E104"/>
    <mergeCell ref="E106:E108"/>
    <mergeCell ref="E110:E111"/>
    <mergeCell ref="E113:E118"/>
    <mergeCell ref="E13:E33"/>
    <mergeCell ref="B34:C34"/>
    <mergeCell ref="B35:B39"/>
    <mergeCell ref="E35:E39"/>
    <mergeCell ref="B40:C40"/>
    <mergeCell ref="B41:C41"/>
    <mergeCell ref="B42:C42"/>
    <mergeCell ref="B67:C67"/>
    <mergeCell ref="B46:C46"/>
    <mergeCell ref="B47:C47"/>
    <mergeCell ref="B48:B52"/>
    <mergeCell ref="E48:E52"/>
    <mergeCell ref="B53:C53"/>
    <mergeCell ref="B54:B60"/>
    <mergeCell ref="E54:E60"/>
    <mergeCell ref="B61:C61"/>
    <mergeCell ref="B62:B64"/>
    <mergeCell ref="E62:E64"/>
    <mergeCell ref="B65:C65"/>
    <mergeCell ref="B66:C66"/>
    <mergeCell ref="C249:F249"/>
    <mergeCell ref="C250:F250"/>
    <mergeCell ref="C251:F251"/>
    <mergeCell ref="B5:F5"/>
    <mergeCell ref="AO6:AP6"/>
    <mergeCell ref="AK2:AN2"/>
    <mergeCell ref="B9:C9"/>
    <mergeCell ref="AN7:AN9"/>
    <mergeCell ref="AL3:AN3"/>
    <mergeCell ref="E4:AN4"/>
    <mergeCell ref="B6:F8"/>
    <mergeCell ref="X7:AL7"/>
    <mergeCell ref="H7:V7"/>
    <mergeCell ref="B3:F3"/>
    <mergeCell ref="AM8:AM9"/>
    <mergeCell ref="B4:D4"/>
    <mergeCell ref="AO9:AP9"/>
    <mergeCell ref="AA6:AK6"/>
    <mergeCell ref="B43:B45"/>
    <mergeCell ref="E43:E45"/>
    <mergeCell ref="B10:C10"/>
    <mergeCell ref="B11:C11"/>
    <mergeCell ref="B12:C12"/>
    <mergeCell ref="B13:B33"/>
  </mergeCells>
  <conditionalFormatting sqref="AA6:AK6">
    <cfRule type="cellIs" dxfId="0" priority="1" operator="equal">
      <formula>0</formula>
    </cfRule>
  </conditionalFormatting>
  <pageMargins left="0.70866141732283472" right="0.70866141732283472" top="0.78740157480314965" bottom="0.78740157480314965" header="0.31496062992125984" footer="0.31496062992125984"/>
  <pageSetup paperSize="9" scale="2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List3">
    <tabColor theme="4" tint="0.59999389629810485"/>
    <pageSetUpPr fitToPage="1"/>
  </sheetPr>
  <dimension ref="B1:Q265"/>
  <sheetViews>
    <sheetView showGridLines="0" tabSelected="1" view="pageBreakPreview" topLeftCell="A2" zoomScale="90" zoomScaleNormal="90" zoomScaleSheetLayoutView="90" workbookViewId="0">
      <selection activeCell="M260" sqref="M260"/>
    </sheetView>
  </sheetViews>
  <sheetFormatPr defaultRowHeight="15" outlineLevelRow="1" x14ac:dyDescent="0.25"/>
  <cols>
    <col min="1" max="1" width="2.28515625" customWidth="1"/>
    <col min="2" max="2" width="8" customWidth="1"/>
    <col min="3" max="3" width="33.140625" customWidth="1"/>
    <col min="4" max="4" width="8.5703125" customWidth="1"/>
    <col min="5" max="7" width="8.42578125" style="2" customWidth="1"/>
    <col min="8" max="9" width="11.5703125" customWidth="1"/>
    <col min="10" max="11" width="10.85546875" customWidth="1"/>
    <col min="12" max="12" width="10.7109375" customWidth="1"/>
    <col min="13" max="13" width="11.42578125" customWidth="1"/>
    <col min="14" max="15" width="10.85546875" style="87" customWidth="1"/>
    <col min="16" max="16" width="12.140625" customWidth="1"/>
    <col min="17" max="17" width="12.28515625" customWidth="1"/>
  </cols>
  <sheetData>
    <row r="1" spans="2:17" hidden="1" x14ac:dyDescent="0.25"/>
    <row r="2" spans="2:17" ht="18" customHeight="1" thickBot="1" x14ac:dyDescent="0.4">
      <c r="B2" s="62" t="s">
        <v>908</v>
      </c>
      <c r="M2" s="15"/>
    </row>
    <row r="3" spans="2:17" ht="24" thickTop="1" x14ac:dyDescent="0.3">
      <c r="B3" s="928" t="s">
        <v>356</v>
      </c>
      <c r="C3" s="929"/>
      <c r="D3" s="929"/>
      <c r="E3" s="929"/>
      <c r="F3" s="930"/>
      <c r="G3" s="930"/>
      <c r="H3" s="930"/>
      <c r="I3" s="930"/>
      <c r="J3" s="118"/>
      <c r="K3" s="118"/>
      <c r="L3" s="119" t="s">
        <v>0</v>
      </c>
      <c r="M3" s="120">
        <f>IF('Hlavní činnost'!V3=0,"",'Hlavní činnost'!V3)</f>
        <v>1352</v>
      </c>
      <c r="N3" s="121"/>
      <c r="O3" s="121"/>
      <c r="P3" s="118"/>
      <c r="Q3" s="122"/>
    </row>
    <row r="4" spans="2:17" ht="34.5" customHeight="1" x14ac:dyDescent="0.25">
      <c r="B4" s="889" t="s">
        <v>384</v>
      </c>
      <c r="C4" s="890"/>
      <c r="D4" s="890"/>
      <c r="E4" s="799" t="str">
        <f>IF('Hlavní činnost'!E4=0,"",'Hlavní činnost'!E4)</f>
        <v>Dům dětí a mládeže Vila Tereza, Uničov</v>
      </c>
      <c r="F4" s="799"/>
      <c r="G4" s="799"/>
      <c r="H4" s="799"/>
      <c r="I4" s="799"/>
      <c r="J4" s="799"/>
      <c r="K4" s="799"/>
      <c r="L4" s="799"/>
      <c r="M4" s="799"/>
      <c r="N4" s="799"/>
      <c r="O4" s="799"/>
      <c r="P4" s="799"/>
      <c r="Q4" s="123"/>
    </row>
    <row r="5" spans="2:17" ht="15.75" thickBot="1" x14ac:dyDescent="0.3">
      <c r="B5" s="934" t="str">
        <f>'Úvodní list'!B11</f>
        <v xml:space="preserve">Pozn. :   </v>
      </c>
      <c r="C5" s="935"/>
      <c r="D5" s="935"/>
      <c r="E5" s="935"/>
      <c r="F5" s="935"/>
      <c r="G5" s="935"/>
      <c r="H5" s="935"/>
      <c r="I5" s="935"/>
      <c r="J5" s="935"/>
      <c r="K5" s="935"/>
      <c r="L5" s="935"/>
      <c r="M5" s="935"/>
      <c r="N5" s="935"/>
      <c r="O5" s="935"/>
      <c r="P5" s="935"/>
      <c r="Q5" s="936"/>
    </row>
    <row r="6" spans="2:17" ht="17.25" customHeight="1" thickTop="1" x14ac:dyDescent="0.25">
      <c r="B6" s="908" t="s">
        <v>373</v>
      </c>
      <c r="C6" s="909"/>
      <c r="D6" s="909"/>
      <c r="E6" s="909"/>
      <c r="F6" s="910"/>
      <c r="G6" s="910"/>
      <c r="H6" s="900"/>
      <c r="I6" s="901"/>
      <c r="J6" s="900"/>
      <c r="K6" s="901"/>
      <c r="L6" s="926" t="s">
        <v>936</v>
      </c>
      <c r="M6" s="906" t="s">
        <v>937</v>
      </c>
      <c r="N6" s="916"/>
      <c r="O6" s="917"/>
      <c r="P6" s="900"/>
      <c r="Q6" s="901"/>
    </row>
    <row r="7" spans="2:17" ht="18.95" customHeight="1" x14ac:dyDescent="0.25">
      <c r="B7" s="911"/>
      <c r="C7" s="912"/>
      <c r="D7" s="912"/>
      <c r="E7" s="912"/>
      <c r="F7" s="913"/>
      <c r="G7" s="913"/>
      <c r="H7" s="922" t="s">
        <v>370</v>
      </c>
      <c r="I7" s="923"/>
      <c r="J7" s="922" t="s">
        <v>370</v>
      </c>
      <c r="K7" s="923"/>
      <c r="L7" s="927"/>
      <c r="M7" s="907"/>
      <c r="N7" s="918" t="s">
        <v>370</v>
      </c>
      <c r="O7" s="919"/>
      <c r="P7" s="902" t="s">
        <v>370</v>
      </c>
      <c r="Q7" s="903"/>
    </row>
    <row r="8" spans="2:17" ht="38.25" customHeight="1" x14ac:dyDescent="0.25">
      <c r="B8" s="911"/>
      <c r="C8" s="912"/>
      <c r="D8" s="912"/>
      <c r="E8" s="912"/>
      <c r="F8" s="913"/>
      <c r="G8" s="913"/>
      <c r="H8" s="126" t="s">
        <v>371</v>
      </c>
      <c r="I8" s="127" t="s">
        <v>372</v>
      </c>
      <c r="J8" s="126" t="s">
        <v>371</v>
      </c>
      <c r="K8" s="127" t="s">
        <v>372</v>
      </c>
      <c r="L8" s="927"/>
      <c r="M8" s="907"/>
      <c r="N8" s="418" t="s">
        <v>371</v>
      </c>
      <c r="O8" s="419" t="s">
        <v>372</v>
      </c>
      <c r="P8" s="128" t="s">
        <v>371</v>
      </c>
      <c r="Q8" s="129" t="s">
        <v>372</v>
      </c>
    </row>
    <row r="9" spans="2:17" ht="34.5" customHeight="1" thickBot="1" x14ac:dyDescent="0.3">
      <c r="B9" s="812" t="s">
        <v>2</v>
      </c>
      <c r="C9" s="813"/>
      <c r="D9" s="130" t="s">
        <v>336</v>
      </c>
      <c r="E9" s="131" t="s">
        <v>32</v>
      </c>
      <c r="F9" s="132" t="s">
        <v>33</v>
      </c>
      <c r="G9" s="133" t="s">
        <v>33</v>
      </c>
      <c r="H9" s="914" t="str">
        <f>'Doplňková činnost'!G8</f>
        <v>Rozpis schváleného rozpočtu 2024 /v Kč zaokrouhl. na tis. Kč/</v>
      </c>
      <c r="I9" s="915"/>
      <c r="J9" s="924" t="s">
        <v>916</v>
      </c>
      <c r="K9" s="925"/>
      <c r="L9" s="134" t="s">
        <v>368</v>
      </c>
      <c r="M9" s="135" t="s">
        <v>369</v>
      </c>
      <c r="N9" s="920" t="s">
        <v>875</v>
      </c>
      <c r="O9" s="921"/>
      <c r="P9" s="904" t="s">
        <v>935</v>
      </c>
      <c r="Q9" s="905"/>
    </row>
    <row r="10" spans="2:17" ht="15.75" x14ac:dyDescent="0.25">
      <c r="B10" s="932" t="s">
        <v>3</v>
      </c>
      <c r="C10" s="933"/>
      <c r="D10" s="295"/>
      <c r="E10" s="280"/>
      <c r="F10" s="281"/>
      <c r="G10" s="281"/>
      <c r="H10" s="296">
        <f>'Hlavní činnost'!G10</f>
        <v>10456000</v>
      </c>
      <c r="I10" s="297">
        <f>'Doplňková činnost'!G10</f>
        <v>48000</v>
      </c>
      <c r="J10" s="288">
        <f>'Hlavní činnost'!O10</f>
        <v>9769000</v>
      </c>
      <c r="K10" s="298">
        <f>'Doplňková činnost'!W10</f>
        <v>51000</v>
      </c>
      <c r="L10" s="299">
        <f>'Hlavní činnost'!X10</f>
        <v>-687000</v>
      </c>
      <c r="M10" s="300">
        <f>'Doplňková činnost'!AN10</f>
        <v>3000</v>
      </c>
      <c r="N10" s="288">
        <f>'Hlavní činnost'!Y10</f>
        <v>9571000</v>
      </c>
      <c r="O10" s="289">
        <f>'Doplňková činnost'!AO10</f>
        <v>54000</v>
      </c>
      <c r="P10" s="290">
        <f>'Hlavní činnost'!Z10</f>
        <v>9951000</v>
      </c>
      <c r="Q10" s="291">
        <f>'Doplňková činnost'!AP10</f>
        <v>56000</v>
      </c>
    </row>
    <row r="11" spans="2:17" x14ac:dyDescent="0.25">
      <c r="B11" s="844" t="s">
        <v>4</v>
      </c>
      <c r="C11" s="845"/>
      <c r="D11" s="259"/>
      <c r="E11" s="260"/>
      <c r="F11" s="261"/>
      <c r="G11" s="262"/>
      <c r="H11" s="263">
        <f>'Hlavní činnost'!G11</f>
        <v>10456000</v>
      </c>
      <c r="I11" s="264">
        <f>'Doplňková činnost'!G11</f>
        <v>48000</v>
      </c>
      <c r="J11" s="88">
        <f>'Hlavní činnost'!O11</f>
        <v>9769000</v>
      </c>
      <c r="K11" s="89">
        <f>'Doplňková činnost'!W11</f>
        <v>51000</v>
      </c>
      <c r="L11" s="265">
        <f>'Hlavní činnost'!X11</f>
        <v>-687000</v>
      </c>
      <c r="M11" s="266">
        <f>'Doplňková činnost'!AN11</f>
        <v>3000</v>
      </c>
      <c r="N11" s="88">
        <f>'Hlavní činnost'!Y11</f>
        <v>9571000</v>
      </c>
      <c r="O11" s="89">
        <f>'Doplňková činnost'!AO11</f>
        <v>54000</v>
      </c>
      <c r="P11" s="99">
        <f>'Hlavní činnost'!Z11</f>
        <v>9951000</v>
      </c>
      <c r="Q11" s="100">
        <f>'Doplňková činnost'!AP11</f>
        <v>56000</v>
      </c>
    </row>
    <row r="12" spans="2:17" x14ac:dyDescent="0.25">
      <c r="B12" s="818" t="s">
        <v>205</v>
      </c>
      <c r="C12" s="819"/>
      <c r="D12" s="136"/>
      <c r="E12" s="137">
        <v>501</v>
      </c>
      <c r="F12" s="138"/>
      <c r="G12" s="139"/>
      <c r="H12" s="140">
        <f>'Hlavní činnost'!G12</f>
        <v>503000</v>
      </c>
      <c r="I12" s="141">
        <f>'Doplňková činnost'!G12</f>
        <v>1000</v>
      </c>
      <c r="J12" s="142">
        <f>'Hlavní činnost'!O12</f>
        <v>535000</v>
      </c>
      <c r="K12" s="143">
        <f>'Doplňková činnost'!W12</f>
        <v>1000</v>
      </c>
      <c r="L12" s="144">
        <f>'Hlavní činnost'!X12</f>
        <v>32000</v>
      </c>
      <c r="M12" s="145">
        <f>'Doplňková činnost'!AN12</f>
        <v>0</v>
      </c>
      <c r="N12" s="146">
        <f>'Hlavní činnost'!Y12</f>
        <v>560000</v>
      </c>
      <c r="O12" s="147">
        <f>'Doplňková činnost'!AO12</f>
        <v>1000</v>
      </c>
      <c r="P12" s="148">
        <f>'Hlavní činnost'!Z12</f>
        <v>585000</v>
      </c>
      <c r="Q12" s="149">
        <f>'Doplňková činnost'!AP12</f>
        <v>1000</v>
      </c>
    </row>
    <row r="13" spans="2:17" outlineLevel="1" x14ac:dyDescent="0.25">
      <c r="B13" s="820" t="s">
        <v>5</v>
      </c>
      <c r="C13" s="150" t="s">
        <v>35</v>
      </c>
      <c r="D13" s="151"/>
      <c r="E13" s="823" t="s">
        <v>34</v>
      </c>
      <c r="F13" s="138" t="s">
        <v>55</v>
      </c>
      <c r="G13" s="139" t="s">
        <v>56</v>
      </c>
      <c r="H13" s="152">
        <f>'Hlavní činnost'!G13</f>
        <v>120000</v>
      </c>
      <c r="I13" s="153">
        <f>'Doplňková činnost'!G13</f>
        <v>0</v>
      </c>
      <c r="J13" s="154">
        <f>'Hlavní činnost'!O13</f>
        <v>125000</v>
      </c>
      <c r="K13" s="155">
        <f>'Doplňková činnost'!W13</f>
        <v>0</v>
      </c>
      <c r="L13" s="156">
        <f>'Hlavní činnost'!X13</f>
        <v>5000</v>
      </c>
      <c r="M13" s="157">
        <f>'Doplňková činnost'!AN13</f>
        <v>0</v>
      </c>
      <c r="N13" s="158">
        <f>'Hlavní činnost'!Y13</f>
        <v>135000</v>
      </c>
      <c r="O13" s="159">
        <f>'Doplňková činnost'!AO13</f>
        <v>0</v>
      </c>
      <c r="P13" s="160">
        <f>'Hlavní činnost'!Z13</f>
        <v>145000</v>
      </c>
      <c r="Q13" s="161">
        <f>'Doplňková činnost'!AP13</f>
        <v>0</v>
      </c>
    </row>
    <row r="14" spans="2:17" outlineLevel="1" x14ac:dyDescent="0.25">
      <c r="B14" s="821"/>
      <c r="C14" s="150" t="s">
        <v>36</v>
      </c>
      <c r="D14" s="150"/>
      <c r="E14" s="824"/>
      <c r="F14" s="138" t="s">
        <v>57</v>
      </c>
      <c r="G14" s="139" t="s">
        <v>58</v>
      </c>
      <c r="H14" s="152">
        <f>'Hlavní činnost'!G14</f>
        <v>0</v>
      </c>
      <c r="I14" s="153">
        <f>'Doplňková činnost'!G14</f>
        <v>0</v>
      </c>
      <c r="J14" s="154">
        <f>'Hlavní činnost'!O14</f>
        <v>0</v>
      </c>
      <c r="K14" s="155">
        <f>'Doplňková činnost'!W14</f>
        <v>0</v>
      </c>
      <c r="L14" s="156">
        <f>'Hlavní činnost'!X14</f>
        <v>0</v>
      </c>
      <c r="M14" s="157">
        <f>'Doplňková činnost'!AN14</f>
        <v>0</v>
      </c>
      <c r="N14" s="158">
        <f>'Hlavní činnost'!Y14</f>
        <v>0</v>
      </c>
      <c r="O14" s="159">
        <f>'Doplňková činnost'!AO14</f>
        <v>0</v>
      </c>
      <c r="P14" s="160">
        <f>'Hlavní činnost'!Z14</f>
        <v>0</v>
      </c>
      <c r="Q14" s="161">
        <f>'Doplňková činnost'!AP14</f>
        <v>0</v>
      </c>
    </row>
    <row r="15" spans="2:17" outlineLevel="1" x14ac:dyDescent="0.25">
      <c r="B15" s="821"/>
      <c r="C15" s="150" t="s">
        <v>37</v>
      </c>
      <c r="D15" s="150"/>
      <c r="E15" s="824"/>
      <c r="F15" s="138" t="s">
        <v>59</v>
      </c>
      <c r="G15" s="139" t="s">
        <v>60</v>
      </c>
      <c r="H15" s="152">
        <f>'Hlavní činnost'!G15</f>
        <v>0</v>
      </c>
      <c r="I15" s="153">
        <f>'Doplňková činnost'!G15</f>
        <v>0</v>
      </c>
      <c r="J15" s="154">
        <f>'Hlavní činnost'!O15</f>
        <v>0</v>
      </c>
      <c r="K15" s="155">
        <f>'Doplňková činnost'!W15</f>
        <v>0</v>
      </c>
      <c r="L15" s="156">
        <f>'Hlavní činnost'!X15</f>
        <v>0</v>
      </c>
      <c r="M15" s="157">
        <f>'Doplňková činnost'!AN15</f>
        <v>0</v>
      </c>
      <c r="N15" s="158">
        <f>'Hlavní činnost'!Y15</f>
        <v>0</v>
      </c>
      <c r="O15" s="159">
        <f>'Doplňková činnost'!AO15</f>
        <v>0</v>
      </c>
      <c r="P15" s="160">
        <f>'Hlavní činnost'!Z15</f>
        <v>0</v>
      </c>
      <c r="Q15" s="161">
        <f>'Doplňková činnost'!AP15</f>
        <v>0</v>
      </c>
    </row>
    <row r="16" spans="2:17" ht="51" outlineLevel="1" x14ac:dyDescent="0.25">
      <c r="B16" s="821"/>
      <c r="C16" s="150" t="s">
        <v>38</v>
      </c>
      <c r="D16" s="150"/>
      <c r="E16" s="824"/>
      <c r="F16" s="138" t="s">
        <v>61</v>
      </c>
      <c r="G16" s="139" t="s">
        <v>62</v>
      </c>
      <c r="H16" s="152">
        <f>'Hlavní činnost'!G16</f>
        <v>0</v>
      </c>
      <c r="I16" s="153">
        <f>'Doplňková činnost'!G16</f>
        <v>0</v>
      </c>
      <c r="J16" s="154">
        <f>'Hlavní činnost'!O16</f>
        <v>0</v>
      </c>
      <c r="K16" s="155">
        <f>'Doplňková činnost'!W16</f>
        <v>0</v>
      </c>
      <c r="L16" s="156">
        <f>'Hlavní činnost'!X16</f>
        <v>0</v>
      </c>
      <c r="M16" s="157">
        <f>'Doplňková činnost'!AN16</f>
        <v>0</v>
      </c>
      <c r="N16" s="158">
        <f>'Hlavní činnost'!Y16</f>
        <v>0</v>
      </c>
      <c r="O16" s="159">
        <f>'Doplňková činnost'!AO16</f>
        <v>0</v>
      </c>
      <c r="P16" s="160">
        <f>'Hlavní činnost'!Z16</f>
        <v>0</v>
      </c>
      <c r="Q16" s="161">
        <f>'Doplňková činnost'!AP16</f>
        <v>0</v>
      </c>
    </row>
    <row r="17" spans="2:17" outlineLevel="1" x14ac:dyDescent="0.25">
      <c r="B17" s="821"/>
      <c r="C17" s="150" t="s">
        <v>39</v>
      </c>
      <c r="D17" s="150"/>
      <c r="E17" s="824"/>
      <c r="F17" s="138" t="s">
        <v>63</v>
      </c>
      <c r="G17" s="139" t="s">
        <v>64</v>
      </c>
      <c r="H17" s="152">
        <f>'Hlavní činnost'!G17</f>
        <v>3000</v>
      </c>
      <c r="I17" s="153">
        <f>'Doplňková činnost'!G17</f>
        <v>0</v>
      </c>
      <c r="J17" s="154">
        <f>'Hlavní činnost'!O17</f>
        <v>3000</v>
      </c>
      <c r="K17" s="155">
        <f>'Doplňková činnost'!W17</f>
        <v>0</v>
      </c>
      <c r="L17" s="156">
        <f>'Hlavní činnost'!X17</f>
        <v>0</v>
      </c>
      <c r="M17" s="157">
        <f>'Doplňková činnost'!AN17</f>
        <v>0</v>
      </c>
      <c r="N17" s="158">
        <f>'Hlavní činnost'!Y17</f>
        <v>3000</v>
      </c>
      <c r="O17" s="159">
        <f>'Doplňková činnost'!AO17</f>
        <v>0</v>
      </c>
      <c r="P17" s="160">
        <f>'Hlavní činnost'!Z17</f>
        <v>3000</v>
      </c>
      <c r="Q17" s="161">
        <f>'Doplňková činnost'!AP17</f>
        <v>0</v>
      </c>
    </row>
    <row r="18" spans="2:17" ht="25.5" outlineLevel="1" x14ac:dyDescent="0.25">
      <c r="B18" s="821"/>
      <c r="C18" s="150" t="s">
        <v>40</v>
      </c>
      <c r="D18" s="150"/>
      <c r="E18" s="824"/>
      <c r="F18" s="138" t="s">
        <v>65</v>
      </c>
      <c r="G18" s="139" t="s">
        <v>66</v>
      </c>
      <c r="H18" s="152">
        <f>'Hlavní činnost'!G18</f>
        <v>0</v>
      </c>
      <c r="I18" s="153">
        <f>'Doplňková činnost'!G18</f>
        <v>0</v>
      </c>
      <c r="J18" s="154">
        <f>'Hlavní činnost'!O18</f>
        <v>0</v>
      </c>
      <c r="K18" s="155">
        <f>'Doplňková činnost'!W18</f>
        <v>0</v>
      </c>
      <c r="L18" s="156">
        <f>'Hlavní činnost'!X18</f>
        <v>0</v>
      </c>
      <c r="M18" s="157">
        <f>'Doplňková činnost'!AN18</f>
        <v>0</v>
      </c>
      <c r="N18" s="158">
        <f>'Hlavní činnost'!Y18</f>
        <v>0</v>
      </c>
      <c r="O18" s="159">
        <f>'Doplňková činnost'!AO18</f>
        <v>0</v>
      </c>
      <c r="P18" s="160">
        <f>'Hlavní činnost'!Z18</f>
        <v>0</v>
      </c>
      <c r="Q18" s="161">
        <f>'Doplňková činnost'!AP18</f>
        <v>0</v>
      </c>
    </row>
    <row r="19" spans="2:17" ht="38.25" outlineLevel="1" x14ac:dyDescent="0.25">
      <c r="B19" s="821"/>
      <c r="C19" s="150" t="s">
        <v>41</v>
      </c>
      <c r="D19" s="150"/>
      <c r="E19" s="824"/>
      <c r="F19" s="138" t="s">
        <v>67</v>
      </c>
      <c r="G19" s="139" t="s">
        <v>68</v>
      </c>
      <c r="H19" s="152">
        <f>'Hlavní činnost'!G19</f>
        <v>0</v>
      </c>
      <c r="I19" s="153">
        <f>'Doplňková činnost'!G19</f>
        <v>0</v>
      </c>
      <c r="J19" s="154">
        <f>'Hlavní činnost'!O19</f>
        <v>0</v>
      </c>
      <c r="K19" s="155">
        <f>'Doplňková činnost'!W19</f>
        <v>0</v>
      </c>
      <c r="L19" s="156">
        <f>'Hlavní činnost'!X19</f>
        <v>0</v>
      </c>
      <c r="M19" s="157">
        <f>'Doplňková činnost'!AN19</f>
        <v>0</v>
      </c>
      <c r="N19" s="158">
        <f>'Hlavní činnost'!Y19</f>
        <v>0</v>
      </c>
      <c r="O19" s="159">
        <f>'Doplňková činnost'!AO19</f>
        <v>0</v>
      </c>
      <c r="P19" s="160">
        <f>'Hlavní činnost'!Z19</f>
        <v>0</v>
      </c>
      <c r="Q19" s="161">
        <f>'Doplňková činnost'!AP19</f>
        <v>0</v>
      </c>
    </row>
    <row r="20" spans="2:17" ht="25.5" outlineLevel="1" x14ac:dyDescent="0.25">
      <c r="B20" s="821"/>
      <c r="C20" s="150" t="s">
        <v>42</v>
      </c>
      <c r="D20" s="150"/>
      <c r="E20" s="824"/>
      <c r="F20" s="138" t="s">
        <v>69</v>
      </c>
      <c r="G20" s="139" t="s">
        <v>70</v>
      </c>
      <c r="H20" s="152">
        <f>'Hlavní činnost'!G20</f>
        <v>30000</v>
      </c>
      <c r="I20" s="153">
        <f>'Doplňková činnost'!G20</f>
        <v>0</v>
      </c>
      <c r="J20" s="154">
        <f>'Hlavní činnost'!O20</f>
        <v>30000</v>
      </c>
      <c r="K20" s="155">
        <f>'Doplňková činnost'!W20</f>
        <v>0</v>
      </c>
      <c r="L20" s="156">
        <f>'Hlavní činnost'!X20</f>
        <v>0</v>
      </c>
      <c r="M20" s="157">
        <f>'Doplňková činnost'!AN20</f>
        <v>0</v>
      </c>
      <c r="N20" s="158">
        <f>'Hlavní činnost'!Y20</f>
        <v>30000</v>
      </c>
      <c r="O20" s="159">
        <f>'Doplňková činnost'!AO20</f>
        <v>0</v>
      </c>
      <c r="P20" s="160">
        <f>'Hlavní činnost'!Z20</f>
        <v>30000</v>
      </c>
      <c r="Q20" s="161">
        <f>'Doplňková činnost'!AP20</f>
        <v>0</v>
      </c>
    </row>
    <row r="21" spans="2:17" ht="25.5" outlineLevel="1" x14ac:dyDescent="0.25">
      <c r="B21" s="821"/>
      <c r="C21" s="150" t="s">
        <v>43</v>
      </c>
      <c r="D21" s="150"/>
      <c r="E21" s="824"/>
      <c r="F21" s="138" t="s">
        <v>71</v>
      </c>
      <c r="G21" s="139" t="s">
        <v>72</v>
      </c>
      <c r="H21" s="152">
        <f>'Hlavní činnost'!G21</f>
        <v>50000</v>
      </c>
      <c r="I21" s="153">
        <f>'Doplňková činnost'!G21</f>
        <v>0</v>
      </c>
      <c r="J21" s="154">
        <f>'Hlavní činnost'!O21</f>
        <v>50000</v>
      </c>
      <c r="K21" s="155">
        <f>'Doplňková činnost'!W21</f>
        <v>0</v>
      </c>
      <c r="L21" s="156">
        <f>'Hlavní činnost'!X21</f>
        <v>0</v>
      </c>
      <c r="M21" s="157">
        <f>'Doplňková činnost'!AN21</f>
        <v>0</v>
      </c>
      <c r="N21" s="158">
        <f>'Hlavní činnost'!Y21</f>
        <v>50000</v>
      </c>
      <c r="O21" s="159">
        <f>'Doplňková činnost'!AO21</f>
        <v>0</v>
      </c>
      <c r="P21" s="160">
        <f>'Hlavní činnost'!Z21</f>
        <v>50000</v>
      </c>
      <c r="Q21" s="161">
        <f>'Doplňková činnost'!AP21</f>
        <v>0</v>
      </c>
    </row>
    <row r="22" spans="2:17" outlineLevel="1" x14ac:dyDescent="0.25">
      <c r="B22" s="821"/>
      <c r="C22" s="150" t="s">
        <v>44</v>
      </c>
      <c r="D22" s="150"/>
      <c r="E22" s="824"/>
      <c r="F22" s="138" t="s">
        <v>73</v>
      </c>
      <c r="G22" s="139" t="s">
        <v>74</v>
      </c>
      <c r="H22" s="152">
        <f>'Hlavní činnost'!G22</f>
        <v>0</v>
      </c>
      <c r="I22" s="153">
        <f>'Doplňková činnost'!G22</f>
        <v>0</v>
      </c>
      <c r="J22" s="154">
        <f>'Hlavní činnost'!O22</f>
        <v>0</v>
      </c>
      <c r="K22" s="155">
        <f>'Doplňková činnost'!W22</f>
        <v>0</v>
      </c>
      <c r="L22" s="156">
        <f>'Hlavní činnost'!X22</f>
        <v>0</v>
      </c>
      <c r="M22" s="157">
        <f>'Doplňková činnost'!AN22</f>
        <v>0</v>
      </c>
      <c r="N22" s="158">
        <f>'Hlavní činnost'!Y22</f>
        <v>0</v>
      </c>
      <c r="O22" s="159">
        <f>'Doplňková činnost'!AO22</f>
        <v>0</v>
      </c>
      <c r="P22" s="160">
        <f>'Hlavní činnost'!Z22</f>
        <v>0</v>
      </c>
      <c r="Q22" s="161">
        <f>'Doplňková činnost'!AP22</f>
        <v>0</v>
      </c>
    </row>
    <row r="23" spans="2:17" outlineLevel="1" x14ac:dyDescent="0.25">
      <c r="B23" s="821"/>
      <c r="C23" s="150" t="s">
        <v>45</v>
      </c>
      <c r="D23" s="150"/>
      <c r="E23" s="824"/>
      <c r="F23" s="138" t="s">
        <v>75</v>
      </c>
      <c r="G23" s="139" t="s">
        <v>76</v>
      </c>
      <c r="H23" s="152">
        <f>'Hlavní činnost'!G23</f>
        <v>0</v>
      </c>
      <c r="I23" s="153">
        <f>'Doplňková činnost'!G23</f>
        <v>0</v>
      </c>
      <c r="J23" s="154">
        <f>'Hlavní činnost'!O23</f>
        <v>0</v>
      </c>
      <c r="K23" s="155">
        <f>'Doplňková činnost'!W23</f>
        <v>0</v>
      </c>
      <c r="L23" s="156">
        <f>'Hlavní činnost'!X23</f>
        <v>0</v>
      </c>
      <c r="M23" s="157">
        <f>'Doplňková činnost'!AN23</f>
        <v>0</v>
      </c>
      <c r="N23" s="158">
        <f>'Hlavní činnost'!Y23</f>
        <v>0</v>
      </c>
      <c r="O23" s="159">
        <f>'Doplňková činnost'!AO23</f>
        <v>0</v>
      </c>
      <c r="P23" s="160">
        <f>'Hlavní činnost'!Z23</f>
        <v>0</v>
      </c>
      <c r="Q23" s="161">
        <f>'Doplňková činnost'!AP23</f>
        <v>0</v>
      </c>
    </row>
    <row r="24" spans="2:17" ht="25.5" outlineLevel="1" x14ac:dyDescent="0.25">
      <c r="B24" s="821"/>
      <c r="C24" s="150" t="s">
        <v>46</v>
      </c>
      <c r="D24" s="150"/>
      <c r="E24" s="824"/>
      <c r="F24" s="138" t="s">
        <v>77</v>
      </c>
      <c r="G24" s="139" t="s">
        <v>78</v>
      </c>
      <c r="H24" s="152">
        <f>'Hlavní činnost'!G24</f>
        <v>0</v>
      </c>
      <c r="I24" s="153">
        <f>'Doplňková činnost'!G24</f>
        <v>0</v>
      </c>
      <c r="J24" s="154">
        <f>'Hlavní činnost'!O24</f>
        <v>0</v>
      </c>
      <c r="K24" s="155">
        <f>'Doplňková činnost'!W24</f>
        <v>0</v>
      </c>
      <c r="L24" s="156">
        <f>'Hlavní činnost'!X24</f>
        <v>0</v>
      </c>
      <c r="M24" s="157">
        <f>'Doplňková činnost'!AN24</f>
        <v>0</v>
      </c>
      <c r="N24" s="158">
        <f>'Hlavní činnost'!Y24</f>
        <v>0</v>
      </c>
      <c r="O24" s="159">
        <f>'Doplňková činnost'!AO24</f>
        <v>0</v>
      </c>
      <c r="P24" s="160">
        <f>'Hlavní činnost'!Z24</f>
        <v>0</v>
      </c>
      <c r="Q24" s="161">
        <f>'Doplňková činnost'!AP24</f>
        <v>0</v>
      </c>
    </row>
    <row r="25" spans="2:17" ht="33.75" customHeight="1" outlineLevel="1" x14ac:dyDescent="0.25">
      <c r="B25" s="821"/>
      <c r="C25" s="150" t="s">
        <v>47</v>
      </c>
      <c r="D25" s="150"/>
      <c r="E25" s="824"/>
      <c r="F25" s="138" t="s">
        <v>79</v>
      </c>
      <c r="G25" s="139" t="s">
        <v>80</v>
      </c>
      <c r="H25" s="152">
        <f>'Hlavní činnost'!G25</f>
        <v>15000</v>
      </c>
      <c r="I25" s="153">
        <f>'Doplňková činnost'!G25</f>
        <v>0</v>
      </c>
      <c r="J25" s="154">
        <f>'Hlavní činnost'!O25</f>
        <v>16000</v>
      </c>
      <c r="K25" s="155">
        <f>'Doplňková činnost'!W25</f>
        <v>0</v>
      </c>
      <c r="L25" s="156">
        <f>'Hlavní činnost'!X25</f>
        <v>1000</v>
      </c>
      <c r="M25" s="157">
        <f>'Doplňková činnost'!AN25</f>
        <v>0</v>
      </c>
      <c r="N25" s="158">
        <f>'Hlavní činnost'!Y25</f>
        <v>18000</v>
      </c>
      <c r="O25" s="159">
        <f>'Doplňková činnost'!AO25</f>
        <v>0</v>
      </c>
      <c r="P25" s="160">
        <f>'Hlavní činnost'!Z25</f>
        <v>20000</v>
      </c>
      <c r="Q25" s="161">
        <f>'Doplňková činnost'!AP25</f>
        <v>0</v>
      </c>
    </row>
    <row r="26" spans="2:17" ht="25.5" outlineLevel="1" x14ac:dyDescent="0.25">
      <c r="B26" s="821"/>
      <c r="C26" s="150" t="s">
        <v>48</v>
      </c>
      <c r="D26" s="150"/>
      <c r="E26" s="824"/>
      <c r="F26" s="138" t="s">
        <v>81</v>
      </c>
      <c r="G26" s="139" t="s">
        <v>82</v>
      </c>
      <c r="H26" s="152">
        <f>'Hlavní činnost'!G26</f>
        <v>260000</v>
      </c>
      <c r="I26" s="153">
        <f>'Doplňková činnost'!G26</f>
        <v>0</v>
      </c>
      <c r="J26" s="154">
        <f>'Hlavní činnost'!O26</f>
        <v>285000</v>
      </c>
      <c r="K26" s="155">
        <f>'Doplňková činnost'!W26</f>
        <v>0</v>
      </c>
      <c r="L26" s="156">
        <f>'Hlavní činnost'!X26</f>
        <v>25000</v>
      </c>
      <c r="M26" s="157">
        <f>'Doplňková činnost'!AN26</f>
        <v>0</v>
      </c>
      <c r="N26" s="158">
        <f>'Hlavní činnost'!Y26</f>
        <v>295000</v>
      </c>
      <c r="O26" s="159">
        <f>'Doplňková činnost'!AO26</f>
        <v>0</v>
      </c>
      <c r="P26" s="160">
        <f>'Hlavní činnost'!Z26</f>
        <v>305000</v>
      </c>
      <c r="Q26" s="161">
        <f>'Doplňková činnost'!AP26</f>
        <v>0</v>
      </c>
    </row>
    <row r="27" spans="2:17" ht="25.5" outlineLevel="1" x14ac:dyDescent="0.25">
      <c r="B27" s="821"/>
      <c r="C27" s="150" t="s">
        <v>49</v>
      </c>
      <c r="D27" s="150"/>
      <c r="E27" s="824"/>
      <c r="F27" s="138" t="s">
        <v>83</v>
      </c>
      <c r="G27" s="139" t="s">
        <v>84</v>
      </c>
      <c r="H27" s="152">
        <f>'Hlavní činnost'!G27</f>
        <v>10000</v>
      </c>
      <c r="I27" s="153">
        <f>'Doplňková činnost'!G27</f>
        <v>0</v>
      </c>
      <c r="J27" s="154">
        <f>'Hlavní činnost'!O27</f>
        <v>10000</v>
      </c>
      <c r="K27" s="155">
        <f>'Doplňková činnost'!W27</f>
        <v>0</v>
      </c>
      <c r="L27" s="156">
        <f>'Hlavní činnost'!X27</f>
        <v>0</v>
      </c>
      <c r="M27" s="157">
        <f>'Doplňková činnost'!AN27</f>
        <v>0</v>
      </c>
      <c r="N27" s="158">
        <f>'Hlavní činnost'!Y27</f>
        <v>12000</v>
      </c>
      <c r="O27" s="159">
        <f>'Doplňková činnost'!AO27</f>
        <v>0</v>
      </c>
      <c r="P27" s="160">
        <f>'Hlavní činnost'!Z27</f>
        <v>14000</v>
      </c>
      <c r="Q27" s="161">
        <f>'Doplňková činnost'!AP27</f>
        <v>0</v>
      </c>
    </row>
    <row r="28" spans="2:17" ht="25.5" outlineLevel="1" x14ac:dyDescent="0.25">
      <c r="B28" s="821"/>
      <c r="C28" s="150" t="s">
        <v>50</v>
      </c>
      <c r="D28" s="150"/>
      <c r="E28" s="824"/>
      <c r="F28" s="138" t="s">
        <v>85</v>
      </c>
      <c r="G28" s="139" t="s">
        <v>86</v>
      </c>
      <c r="H28" s="152">
        <f>'Hlavní činnost'!G28</f>
        <v>15000</v>
      </c>
      <c r="I28" s="153">
        <f>'Doplňková činnost'!G28</f>
        <v>1000</v>
      </c>
      <c r="J28" s="154">
        <f>'Hlavní činnost'!O28</f>
        <v>16000</v>
      </c>
      <c r="K28" s="155">
        <f>'Doplňková činnost'!W28</f>
        <v>1000</v>
      </c>
      <c r="L28" s="156">
        <f>'Hlavní činnost'!X28</f>
        <v>1000</v>
      </c>
      <c r="M28" s="157">
        <f>'Doplňková činnost'!AN28</f>
        <v>0</v>
      </c>
      <c r="N28" s="158">
        <f>'Hlavní činnost'!Y28</f>
        <v>17000</v>
      </c>
      <c r="O28" s="159">
        <f>'Doplňková činnost'!AO28</f>
        <v>1000</v>
      </c>
      <c r="P28" s="160">
        <f>'Hlavní činnost'!Z28</f>
        <v>18000</v>
      </c>
      <c r="Q28" s="161">
        <f>'Doplňková činnost'!AP28</f>
        <v>1000</v>
      </c>
    </row>
    <row r="29" spans="2:17" outlineLevel="1" x14ac:dyDescent="0.25">
      <c r="B29" s="821"/>
      <c r="C29" s="150" t="s">
        <v>51</v>
      </c>
      <c r="D29" s="150"/>
      <c r="E29" s="824"/>
      <c r="F29" s="138" t="s">
        <v>87</v>
      </c>
      <c r="G29" s="139" t="s">
        <v>88</v>
      </c>
      <c r="H29" s="152">
        <f>'Hlavní činnost'!G29</f>
        <v>0</v>
      </c>
      <c r="I29" s="153">
        <f>'Doplňková činnost'!G29</f>
        <v>0</v>
      </c>
      <c r="J29" s="154">
        <f>'Hlavní činnost'!O29</f>
        <v>0</v>
      </c>
      <c r="K29" s="155">
        <f>'Doplňková činnost'!W29</f>
        <v>0</v>
      </c>
      <c r="L29" s="156">
        <f>'Hlavní činnost'!X29</f>
        <v>0</v>
      </c>
      <c r="M29" s="157">
        <f>'Doplňková činnost'!AN29</f>
        <v>0</v>
      </c>
      <c r="N29" s="158">
        <f>'Hlavní činnost'!Y29</f>
        <v>0</v>
      </c>
      <c r="O29" s="159">
        <f>'Doplňková činnost'!AO29</f>
        <v>0</v>
      </c>
      <c r="P29" s="160">
        <f>'Hlavní činnost'!Z29</f>
        <v>0</v>
      </c>
      <c r="Q29" s="161">
        <f>'Doplňková činnost'!AP29</f>
        <v>0</v>
      </c>
    </row>
    <row r="30" spans="2:17" outlineLevel="1" x14ac:dyDescent="0.25">
      <c r="B30" s="821"/>
      <c r="C30" s="150" t="s">
        <v>52</v>
      </c>
      <c r="D30" s="150"/>
      <c r="E30" s="824"/>
      <c r="F30" s="138" t="s">
        <v>89</v>
      </c>
      <c r="G30" s="139" t="s">
        <v>90</v>
      </c>
      <c r="H30" s="152">
        <f>'Hlavní činnost'!G30</f>
        <v>0</v>
      </c>
      <c r="I30" s="153">
        <f>'Doplňková činnost'!G30</f>
        <v>0</v>
      </c>
      <c r="J30" s="154">
        <f>'Hlavní činnost'!O30</f>
        <v>0</v>
      </c>
      <c r="K30" s="155">
        <f>'Doplňková činnost'!W30</f>
        <v>0</v>
      </c>
      <c r="L30" s="156">
        <f>'Hlavní činnost'!X30</f>
        <v>0</v>
      </c>
      <c r="M30" s="157">
        <f>'Doplňková činnost'!AN30</f>
        <v>0</v>
      </c>
      <c r="N30" s="158">
        <f>'Hlavní činnost'!Y30</f>
        <v>0</v>
      </c>
      <c r="O30" s="159">
        <f>'Doplňková činnost'!AO30</f>
        <v>0</v>
      </c>
      <c r="P30" s="160">
        <f>'Hlavní činnost'!Z30</f>
        <v>0</v>
      </c>
      <c r="Q30" s="161">
        <f>'Doplňková činnost'!AP30</f>
        <v>0</v>
      </c>
    </row>
    <row r="31" spans="2:17" outlineLevel="1" x14ac:dyDescent="0.25">
      <c r="B31" s="821"/>
      <c r="C31" s="150" t="s">
        <v>53</v>
      </c>
      <c r="D31" s="150"/>
      <c r="E31" s="824"/>
      <c r="F31" s="138" t="s">
        <v>91</v>
      </c>
      <c r="G31" s="139" t="s">
        <v>92</v>
      </c>
      <c r="H31" s="152">
        <f>'Hlavní činnost'!G31</f>
        <v>0</v>
      </c>
      <c r="I31" s="153">
        <f>'Doplňková činnost'!G31</f>
        <v>0</v>
      </c>
      <c r="J31" s="154">
        <f>'Hlavní činnost'!O31</f>
        <v>0</v>
      </c>
      <c r="K31" s="155">
        <f>'Doplňková činnost'!W31</f>
        <v>0</v>
      </c>
      <c r="L31" s="156">
        <f>'Hlavní činnost'!X31</f>
        <v>0</v>
      </c>
      <c r="M31" s="157">
        <f>'Doplňková činnost'!AN31</f>
        <v>0</v>
      </c>
      <c r="N31" s="158">
        <f>'Hlavní činnost'!Y31</f>
        <v>0</v>
      </c>
      <c r="O31" s="159">
        <f>'Doplňková činnost'!AO31</f>
        <v>0</v>
      </c>
      <c r="P31" s="160">
        <f>'Hlavní činnost'!Z31</f>
        <v>0</v>
      </c>
      <c r="Q31" s="161">
        <f>'Doplňková činnost'!AP31</f>
        <v>0</v>
      </c>
    </row>
    <row r="32" spans="2:17" outlineLevel="1" x14ac:dyDescent="0.25">
      <c r="B32" s="821"/>
      <c r="C32" s="150" t="s">
        <v>54</v>
      </c>
      <c r="D32" s="150"/>
      <c r="E32" s="824"/>
      <c r="F32" s="138" t="s">
        <v>93</v>
      </c>
      <c r="G32" s="139" t="s">
        <v>94</v>
      </c>
      <c r="H32" s="152">
        <f>'Hlavní činnost'!G32</f>
        <v>0</v>
      </c>
      <c r="I32" s="153">
        <f>'Doplňková činnost'!G32</f>
        <v>0</v>
      </c>
      <c r="J32" s="154">
        <f>'Hlavní činnost'!O32</f>
        <v>0</v>
      </c>
      <c r="K32" s="155">
        <f>'Doplňková činnost'!W32</f>
        <v>0</v>
      </c>
      <c r="L32" s="156">
        <f>'Hlavní činnost'!X32</f>
        <v>0</v>
      </c>
      <c r="M32" s="157">
        <f>'Doplňková činnost'!AN32</f>
        <v>0</v>
      </c>
      <c r="N32" s="158">
        <f>'Hlavní činnost'!Y32</f>
        <v>0</v>
      </c>
      <c r="O32" s="159">
        <f>'Doplňková činnost'!AO32</f>
        <v>0</v>
      </c>
      <c r="P32" s="160">
        <f>'Hlavní činnost'!Z32</f>
        <v>0</v>
      </c>
      <c r="Q32" s="161">
        <f>'Doplňková činnost'!AP32</f>
        <v>0</v>
      </c>
    </row>
    <row r="33" spans="2:17" ht="16.5" customHeight="1" outlineLevel="1" x14ac:dyDescent="0.25">
      <c r="B33" s="822"/>
      <c r="C33" s="150" t="s">
        <v>23</v>
      </c>
      <c r="D33" s="150"/>
      <c r="E33" s="825"/>
      <c r="F33" s="138"/>
      <c r="G33" s="139"/>
      <c r="H33" s="152">
        <f>'Hlavní činnost'!G33</f>
        <v>0</v>
      </c>
      <c r="I33" s="153">
        <f>'Doplňková činnost'!G33</f>
        <v>0</v>
      </c>
      <c r="J33" s="154">
        <f>'Hlavní činnost'!O33</f>
        <v>0</v>
      </c>
      <c r="K33" s="155">
        <f>'Doplňková činnost'!W33</f>
        <v>0</v>
      </c>
      <c r="L33" s="156">
        <f>'Hlavní činnost'!X33</f>
        <v>0</v>
      </c>
      <c r="M33" s="157">
        <f>'Doplňková činnost'!AN33</f>
        <v>0</v>
      </c>
      <c r="N33" s="158">
        <f>'Hlavní činnost'!Y33</f>
        <v>0</v>
      </c>
      <c r="O33" s="159">
        <f>'Doplňková činnost'!AO33</f>
        <v>0</v>
      </c>
      <c r="P33" s="160">
        <f>'Hlavní činnost'!Z33</f>
        <v>0</v>
      </c>
      <c r="Q33" s="161">
        <f>'Doplňková činnost'!AP33</f>
        <v>0</v>
      </c>
    </row>
    <row r="34" spans="2:17" x14ac:dyDescent="0.25">
      <c r="B34" s="796" t="s">
        <v>204</v>
      </c>
      <c r="C34" s="797"/>
      <c r="D34" s="162"/>
      <c r="E34" s="137" t="s">
        <v>192</v>
      </c>
      <c r="F34" s="138"/>
      <c r="G34" s="139"/>
      <c r="H34" s="140">
        <f>'Hlavní činnost'!G34</f>
        <v>700000</v>
      </c>
      <c r="I34" s="141">
        <f>'Doplňková činnost'!G34</f>
        <v>4000</v>
      </c>
      <c r="J34" s="142">
        <f>'Hlavní činnost'!O34</f>
        <v>547000</v>
      </c>
      <c r="K34" s="143">
        <f>'Doplňková činnost'!W34</f>
        <v>4000</v>
      </c>
      <c r="L34" s="144">
        <f>'Hlavní činnost'!X34</f>
        <v>-153000</v>
      </c>
      <c r="M34" s="145">
        <f>'Doplňková činnost'!AN34</f>
        <v>0</v>
      </c>
      <c r="N34" s="146">
        <f>'Hlavní činnost'!Y34</f>
        <v>578000</v>
      </c>
      <c r="O34" s="147">
        <f>'Doplňková činnost'!AO34</f>
        <v>4000</v>
      </c>
      <c r="P34" s="148">
        <f>'Hlavní činnost'!Z34</f>
        <v>609000</v>
      </c>
      <c r="Q34" s="149">
        <f>'Doplňková činnost'!AP34</f>
        <v>4000</v>
      </c>
    </row>
    <row r="35" spans="2:17" ht="26.25" customHeight="1" outlineLevel="1" x14ac:dyDescent="0.25">
      <c r="B35" s="820" t="s">
        <v>5</v>
      </c>
      <c r="C35" s="150" t="s">
        <v>95</v>
      </c>
      <c r="D35" s="150"/>
      <c r="E35" s="823" t="s">
        <v>192</v>
      </c>
      <c r="F35" s="138" t="s">
        <v>55</v>
      </c>
      <c r="G35" s="139" t="s">
        <v>56</v>
      </c>
      <c r="H35" s="152">
        <f>'Hlavní činnost'!G35</f>
        <v>50000</v>
      </c>
      <c r="I35" s="153">
        <f>'Doplňková činnost'!G35</f>
        <v>1000</v>
      </c>
      <c r="J35" s="154">
        <f>'Hlavní činnost'!O35</f>
        <v>52000</v>
      </c>
      <c r="K35" s="155">
        <f>'Doplňková činnost'!W35</f>
        <v>1000</v>
      </c>
      <c r="L35" s="156">
        <f>'Hlavní činnost'!X35</f>
        <v>2000</v>
      </c>
      <c r="M35" s="157">
        <f>'Doplňková činnost'!AN35</f>
        <v>0</v>
      </c>
      <c r="N35" s="158">
        <f>'Hlavní činnost'!Y35</f>
        <v>54000</v>
      </c>
      <c r="O35" s="159">
        <f>'Doplňková činnost'!AO35</f>
        <v>1000</v>
      </c>
      <c r="P35" s="160">
        <f>'Hlavní činnost'!Z35</f>
        <v>56000</v>
      </c>
      <c r="Q35" s="161">
        <f>'Doplňková činnost'!AP35</f>
        <v>1000</v>
      </c>
    </row>
    <row r="36" spans="2:17" outlineLevel="1" x14ac:dyDescent="0.25">
      <c r="B36" s="821"/>
      <c r="C36" s="150" t="s">
        <v>200</v>
      </c>
      <c r="D36" s="150"/>
      <c r="E36" s="824"/>
      <c r="F36" s="138" t="s">
        <v>61</v>
      </c>
      <c r="G36" s="139" t="s">
        <v>62</v>
      </c>
      <c r="H36" s="152">
        <f>'Hlavní činnost'!G36</f>
        <v>500000</v>
      </c>
      <c r="I36" s="153">
        <f>'Doplňková činnost'!G36</f>
        <v>2000</v>
      </c>
      <c r="J36" s="154">
        <f>'Hlavní činnost'!O36</f>
        <v>360000</v>
      </c>
      <c r="K36" s="155">
        <f>'Doplňková činnost'!W36</f>
        <v>2000</v>
      </c>
      <c r="L36" s="156">
        <f>'Hlavní činnost'!X36</f>
        <v>-140000</v>
      </c>
      <c r="M36" s="157">
        <f>'Doplňková činnost'!AN36</f>
        <v>0</v>
      </c>
      <c r="N36" s="158">
        <f>'Hlavní činnost'!Y36</f>
        <v>384000</v>
      </c>
      <c r="O36" s="159">
        <f>'Doplňková činnost'!AO36</f>
        <v>2000</v>
      </c>
      <c r="P36" s="160">
        <f>'Hlavní činnost'!Z36</f>
        <v>408000</v>
      </c>
      <c r="Q36" s="161">
        <f>'Doplňková činnost'!AP36</f>
        <v>2000</v>
      </c>
    </row>
    <row r="37" spans="2:17" outlineLevel="1" x14ac:dyDescent="0.25">
      <c r="B37" s="821"/>
      <c r="C37" s="150" t="s">
        <v>201</v>
      </c>
      <c r="D37" s="150"/>
      <c r="E37" s="824"/>
      <c r="F37" s="138" t="s">
        <v>65</v>
      </c>
      <c r="G37" s="139" t="s">
        <v>64</v>
      </c>
      <c r="H37" s="152">
        <f>'Hlavní činnost'!G37</f>
        <v>0</v>
      </c>
      <c r="I37" s="153">
        <f>'Doplňková činnost'!G37</f>
        <v>0</v>
      </c>
      <c r="J37" s="154">
        <f>'Hlavní činnost'!O37</f>
        <v>0</v>
      </c>
      <c r="K37" s="155">
        <f>'Doplňková činnost'!W37</f>
        <v>0</v>
      </c>
      <c r="L37" s="156">
        <f>'Hlavní činnost'!X37</f>
        <v>0</v>
      </c>
      <c r="M37" s="157">
        <f>'Doplňková činnost'!AN37</f>
        <v>0</v>
      </c>
      <c r="N37" s="158">
        <f>'Hlavní činnost'!Y37</f>
        <v>0</v>
      </c>
      <c r="O37" s="159">
        <f>'Doplňková činnost'!AO37</f>
        <v>0</v>
      </c>
      <c r="P37" s="160">
        <f>'Hlavní činnost'!Z37</f>
        <v>0</v>
      </c>
      <c r="Q37" s="161">
        <f>'Doplňková činnost'!AP37</f>
        <v>0</v>
      </c>
    </row>
    <row r="38" spans="2:17" outlineLevel="1" x14ac:dyDescent="0.25">
      <c r="B38" s="821"/>
      <c r="C38" s="150" t="s">
        <v>202</v>
      </c>
      <c r="D38" s="150"/>
      <c r="E38" s="824"/>
      <c r="F38" s="138" t="s">
        <v>67</v>
      </c>
      <c r="G38" s="139" t="s">
        <v>66</v>
      </c>
      <c r="H38" s="152">
        <f>'Hlavní činnost'!G38</f>
        <v>150000</v>
      </c>
      <c r="I38" s="153">
        <f>'Doplňková činnost'!G38</f>
        <v>1000</v>
      </c>
      <c r="J38" s="154">
        <f>'Hlavní činnost'!O38</f>
        <v>135000</v>
      </c>
      <c r="K38" s="155">
        <f>'Doplňková činnost'!W38</f>
        <v>1000</v>
      </c>
      <c r="L38" s="156">
        <f>'Hlavní činnost'!X38</f>
        <v>-15000</v>
      </c>
      <c r="M38" s="157">
        <f>'Doplňková činnost'!AN38</f>
        <v>0</v>
      </c>
      <c r="N38" s="158">
        <f>'Hlavní činnost'!Y38</f>
        <v>140000</v>
      </c>
      <c r="O38" s="159">
        <f>'Doplňková činnost'!AO38</f>
        <v>1000</v>
      </c>
      <c r="P38" s="160">
        <f>'Hlavní činnost'!Z38</f>
        <v>145000</v>
      </c>
      <c r="Q38" s="161">
        <f>'Doplňková činnost'!AP38</f>
        <v>1000</v>
      </c>
    </row>
    <row r="39" spans="2:17" ht="18" customHeight="1" outlineLevel="1" x14ac:dyDescent="0.25">
      <c r="B39" s="822"/>
      <c r="C39" s="150" t="s">
        <v>23</v>
      </c>
      <c r="D39" s="150"/>
      <c r="E39" s="825"/>
      <c r="F39" s="138"/>
      <c r="G39" s="139"/>
      <c r="H39" s="152">
        <f>'Hlavní činnost'!G39</f>
        <v>0</v>
      </c>
      <c r="I39" s="153">
        <f>'Doplňková činnost'!G39</f>
        <v>0</v>
      </c>
      <c r="J39" s="154">
        <f>'Hlavní činnost'!O39</f>
        <v>0</v>
      </c>
      <c r="K39" s="163">
        <f>'Doplňková činnost'!W39</f>
        <v>0</v>
      </c>
      <c r="L39" s="164">
        <f>'Hlavní činnost'!X39</f>
        <v>0</v>
      </c>
      <c r="M39" s="164">
        <f>'Doplňková činnost'!AN39</f>
        <v>0</v>
      </c>
      <c r="N39" s="158">
        <f>'Hlavní činnost'!Y39</f>
        <v>0</v>
      </c>
      <c r="O39" s="159">
        <f>'Doplňková činnost'!AO39</f>
        <v>0</v>
      </c>
      <c r="P39" s="160">
        <f>'Hlavní činnost'!Z39</f>
        <v>0</v>
      </c>
      <c r="Q39" s="161">
        <f>'Doplňková činnost'!AP39</f>
        <v>0</v>
      </c>
    </row>
    <row r="40" spans="2:17" x14ac:dyDescent="0.25">
      <c r="B40" s="796" t="s">
        <v>203</v>
      </c>
      <c r="C40" s="797"/>
      <c r="D40" s="162"/>
      <c r="E40" s="137" t="s">
        <v>193</v>
      </c>
      <c r="F40" s="138"/>
      <c r="G40" s="139"/>
      <c r="H40" s="140">
        <f>'Hlavní činnost'!G40</f>
        <v>0</v>
      </c>
      <c r="I40" s="141">
        <f>'Doplňková činnost'!G40</f>
        <v>0</v>
      </c>
      <c r="J40" s="142">
        <f>'Hlavní činnost'!O40</f>
        <v>0</v>
      </c>
      <c r="K40" s="165">
        <f>'Doplňková činnost'!W40</f>
        <v>0</v>
      </c>
      <c r="L40" s="166">
        <f>'Hlavní činnost'!X40</f>
        <v>0</v>
      </c>
      <c r="M40" s="166">
        <f>'Doplňková činnost'!AN40</f>
        <v>0</v>
      </c>
      <c r="N40" s="146">
        <f>'Hlavní činnost'!Y40</f>
        <v>0</v>
      </c>
      <c r="O40" s="147">
        <f>'Doplňková činnost'!AO40</f>
        <v>0</v>
      </c>
      <c r="P40" s="148">
        <f>'Hlavní činnost'!Z40</f>
        <v>0</v>
      </c>
      <c r="Q40" s="149">
        <f>'Doplňková činnost'!AP40</f>
        <v>0</v>
      </c>
    </row>
    <row r="41" spans="2:17" x14ac:dyDescent="0.25">
      <c r="B41" s="796" t="s">
        <v>206</v>
      </c>
      <c r="C41" s="797"/>
      <c r="D41" s="162"/>
      <c r="E41" s="137" t="s">
        <v>194</v>
      </c>
      <c r="F41" s="138"/>
      <c r="G41" s="139"/>
      <c r="H41" s="140">
        <f>'Hlavní činnost'!G41</f>
        <v>0</v>
      </c>
      <c r="I41" s="141">
        <f>'Doplňková činnost'!G41</f>
        <v>0</v>
      </c>
      <c r="J41" s="142">
        <f>'Hlavní činnost'!O41</f>
        <v>0</v>
      </c>
      <c r="K41" s="165">
        <f>'Doplňková činnost'!W41</f>
        <v>0</v>
      </c>
      <c r="L41" s="166">
        <f>'Hlavní činnost'!X41</f>
        <v>0</v>
      </c>
      <c r="M41" s="166">
        <f>'Doplňková činnost'!AN41</f>
        <v>0</v>
      </c>
      <c r="N41" s="146">
        <f>'Hlavní činnost'!Y41</f>
        <v>0</v>
      </c>
      <c r="O41" s="147">
        <f>'Doplňková činnost'!AO41</f>
        <v>0</v>
      </c>
      <c r="P41" s="148">
        <f>'Hlavní činnost'!Z41</f>
        <v>0</v>
      </c>
      <c r="Q41" s="149">
        <f>'Doplňková činnost'!AP41</f>
        <v>0</v>
      </c>
    </row>
    <row r="42" spans="2:17" x14ac:dyDescent="0.25">
      <c r="B42" s="796" t="s">
        <v>207</v>
      </c>
      <c r="C42" s="797"/>
      <c r="D42" s="162"/>
      <c r="E42" s="137" t="s">
        <v>195</v>
      </c>
      <c r="F42" s="138"/>
      <c r="G42" s="139"/>
      <c r="H42" s="140">
        <f>'Hlavní činnost'!G42</f>
        <v>0</v>
      </c>
      <c r="I42" s="141">
        <f>'Doplňková činnost'!G42</f>
        <v>0</v>
      </c>
      <c r="J42" s="142">
        <f>'Hlavní činnost'!O42</f>
        <v>0</v>
      </c>
      <c r="K42" s="165">
        <f>'Doplňková činnost'!W42</f>
        <v>0</v>
      </c>
      <c r="L42" s="166">
        <f>'Hlavní činnost'!X42</f>
        <v>0</v>
      </c>
      <c r="M42" s="166">
        <f>'Doplňková činnost'!AN42</f>
        <v>0</v>
      </c>
      <c r="N42" s="146">
        <f>'Hlavní činnost'!Y42</f>
        <v>0</v>
      </c>
      <c r="O42" s="147">
        <f>'Doplňková činnost'!AO42</f>
        <v>0</v>
      </c>
      <c r="P42" s="148">
        <f>'Hlavní činnost'!Z42</f>
        <v>0</v>
      </c>
      <c r="Q42" s="149">
        <f>'Doplňková činnost'!AP42</f>
        <v>0</v>
      </c>
    </row>
    <row r="43" spans="2:17" ht="25.5" outlineLevel="1" x14ac:dyDescent="0.25">
      <c r="B43" s="829" t="s">
        <v>5</v>
      </c>
      <c r="C43" s="150" t="s">
        <v>210</v>
      </c>
      <c r="D43" s="150"/>
      <c r="E43" s="823" t="s">
        <v>195</v>
      </c>
      <c r="F43" s="138" t="s">
        <v>55</v>
      </c>
      <c r="G43" s="139" t="s">
        <v>56</v>
      </c>
      <c r="H43" s="152">
        <f>'Hlavní činnost'!G43</f>
        <v>0</v>
      </c>
      <c r="I43" s="153">
        <f>'Doplňková činnost'!G43</f>
        <v>0</v>
      </c>
      <c r="J43" s="154">
        <f>'Hlavní činnost'!O43</f>
        <v>0</v>
      </c>
      <c r="K43" s="163">
        <f>'Doplňková činnost'!W43</f>
        <v>0</v>
      </c>
      <c r="L43" s="164">
        <f>'Hlavní činnost'!X43</f>
        <v>0</v>
      </c>
      <c r="M43" s="164">
        <f>'Doplňková činnost'!AN43</f>
        <v>0</v>
      </c>
      <c r="N43" s="158" t="str">
        <f>'Hlavní činnost'!Y43</f>
        <v>x</v>
      </c>
      <c r="O43" s="159" t="str">
        <f>'Doplňková činnost'!AO43</f>
        <v>x</v>
      </c>
      <c r="P43" s="160" t="str">
        <f>'Hlavní činnost'!Z43</f>
        <v>x</v>
      </c>
      <c r="Q43" s="161" t="str">
        <f>'Doplňková činnost'!AP43</f>
        <v>x</v>
      </c>
    </row>
    <row r="44" spans="2:17" ht="25.5" outlineLevel="1" x14ac:dyDescent="0.25">
      <c r="B44" s="830"/>
      <c r="C44" s="150" t="s">
        <v>211</v>
      </c>
      <c r="D44" s="150"/>
      <c r="E44" s="824"/>
      <c r="F44" s="138" t="s">
        <v>61</v>
      </c>
      <c r="G44" s="139" t="s">
        <v>62</v>
      </c>
      <c r="H44" s="152">
        <f>'Hlavní činnost'!G44</f>
        <v>0</v>
      </c>
      <c r="I44" s="153">
        <f>'Doplňková činnost'!G44</f>
        <v>0</v>
      </c>
      <c r="J44" s="154">
        <f>'Hlavní činnost'!O44</f>
        <v>0</v>
      </c>
      <c r="K44" s="163">
        <f>'Doplňková činnost'!W44</f>
        <v>0</v>
      </c>
      <c r="L44" s="164">
        <f>'Hlavní činnost'!X44</f>
        <v>0</v>
      </c>
      <c r="M44" s="164">
        <f>'Doplňková činnost'!AN44</f>
        <v>0</v>
      </c>
      <c r="N44" s="158" t="str">
        <f>'Hlavní činnost'!Y44</f>
        <v>x</v>
      </c>
      <c r="O44" s="159" t="str">
        <f>'Doplňková činnost'!AO44</f>
        <v>x</v>
      </c>
      <c r="P44" s="160" t="str">
        <f>'Hlavní činnost'!Z44</f>
        <v>x</v>
      </c>
      <c r="Q44" s="161" t="str">
        <f>'Doplňková činnost'!AP44</f>
        <v>x</v>
      </c>
    </row>
    <row r="45" spans="2:17" ht="19.5" customHeight="1" outlineLevel="1" x14ac:dyDescent="0.25">
      <c r="B45" s="831"/>
      <c r="C45" s="150" t="s">
        <v>23</v>
      </c>
      <c r="D45" s="150"/>
      <c r="E45" s="825"/>
      <c r="F45" s="138"/>
      <c r="G45" s="139"/>
      <c r="H45" s="152">
        <f>'Hlavní činnost'!G45</f>
        <v>0</v>
      </c>
      <c r="I45" s="153">
        <f>'Doplňková činnost'!G45</f>
        <v>0</v>
      </c>
      <c r="J45" s="154">
        <f>'Hlavní činnost'!O45</f>
        <v>0</v>
      </c>
      <c r="K45" s="163">
        <f>'Doplňková činnost'!W45</f>
        <v>0</v>
      </c>
      <c r="L45" s="164">
        <f>'Hlavní činnost'!X45</f>
        <v>0</v>
      </c>
      <c r="M45" s="164">
        <f>'Doplňková činnost'!AN45</f>
        <v>0</v>
      </c>
      <c r="N45" s="158" t="str">
        <f>'Hlavní činnost'!Y45</f>
        <v>x</v>
      </c>
      <c r="O45" s="159" t="str">
        <f>'Doplňková činnost'!AO45</f>
        <v>x</v>
      </c>
      <c r="P45" s="160" t="str">
        <f>'Hlavní činnost'!Z45</f>
        <v>x</v>
      </c>
      <c r="Q45" s="161" t="str">
        <f>'Doplňková činnost'!AP45</f>
        <v>x</v>
      </c>
    </row>
    <row r="46" spans="2:17" x14ac:dyDescent="0.25">
      <c r="B46" s="796" t="s">
        <v>208</v>
      </c>
      <c r="C46" s="797"/>
      <c r="D46" s="162"/>
      <c r="E46" s="137" t="s">
        <v>196</v>
      </c>
      <c r="F46" s="138"/>
      <c r="G46" s="139"/>
      <c r="H46" s="140">
        <f>'Hlavní činnost'!G46</f>
        <v>0</v>
      </c>
      <c r="I46" s="141">
        <f>'Doplňková činnost'!G46</f>
        <v>0</v>
      </c>
      <c r="J46" s="142">
        <f>'Hlavní činnost'!O46</f>
        <v>0</v>
      </c>
      <c r="K46" s="165">
        <f>'Doplňková činnost'!W46</f>
        <v>0</v>
      </c>
      <c r="L46" s="166">
        <f>'Hlavní činnost'!X46</f>
        <v>0</v>
      </c>
      <c r="M46" s="166">
        <f>'Doplňková činnost'!AN46</f>
        <v>0</v>
      </c>
      <c r="N46" s="146">
        <f>'Hlavní činnost'!Y46</f>
        <v>0</v>
      </c>
      <c r="O46" s="147">
        <f>'Doplňková činnost'!AO46</f>
        <v>0</v>
      </c>
      <c r="P46" s="148">
        <f>'Hlavní činnost'!Z46</f>
        <v>0</v>
      </c>
      <c r="Q46" s="149">
        <f>'Doplňková činnost'!AP46</f>
        <v>0</v>
      </c>
    </row>
    <row r="47" spans="2:17" x14ac:dyDescent="0.25">
      <c r="B47" s="796" t="s">
        <v>212</v>
      </c>
      <c r="C47" s="797"/>
      <c r="D47" s="162"/>
      <c r="E47" s="137" t="s">
        <v>197</v>
      </c>
      <c r="F47" s="138"/>
      <c r="G47" s="139"/>
      <c r="H47" s="140">
        <f>'Hlavní činnost'!G47</f>
        <v>0</v>
      </c>
      <c r="I47" s="141">
        <f>'Doplňková činnost'!G47</f>
        <v>0</v>
      </c>
      <c r="J47" s="142">
        <f>'Hlavní činnost'!O47</f>
        <v>0</v>
      </c>
      <c r="K47" s="165">
        <f>'Doplňková činnost'!W47</f>
        <v>0</v>
      </c>
      <c r="L47" s="166">
        <f>'Hlavní činnost'!X47</f>
        <v>0</v>
      </c>
      <c r="M47" s="166">
        <f>'Doplňková činnost'!AN47</f>
        <v>0</v>
      </c>
      <c r="N47" s="146">
        <f>'Hlavní činnost'!Y47</f>
        <v>0</v>
      </c>
      <c r="O47" s="147">
        <f>'Doplňková činnost'!AO47</f>
        <v>0</v>
      </c>
      <c r="P47" s="148">
        <f>'Hlavní činnost'!Z47</f>
        <v>0</v>
      </c>
      <c r="Q47" s="149">
        <f>'Doplňková činnost'!AP47</f>
        <v>0</v>
      </c>
    </row>
    <row r="48" spans="2:17" outlineLevel="1" x14ac:dyDescent="0.25">
      <c r="B48" s="832" t="s">
        <v>5</v>
      </c>
      <c r="C48" s="150" t="s">
        <v>213</v>
      </c>
      <c r="D48" s="150"/>
      <c r="E48" s="823" t="s">
        <v>197</v>
      </c>
      <c r="F48" s="138" t="s">
        <v>55</v>
      </c>
      <c r="G48" s="139" t="s">
        <v>56</v>
      </c>
      <c r="H48" s="152">
        <f>'Hlavní činnost'!G48</f>
        <v>0</v>
      </c>
      <c r="I48" s="153">
        <f>'Doplňková činnost'!G48</f>
        <v>0</v>
      </c>
      <c r="J48" s="154">
        <f>'Hlavní činnost'!O48</f>
        <v>0</v>
      </c>
      <c r="K48" s="163">
        <f>'Doplňková činnost'!W48</f>
        <v>0</v>
      </c>
      <c r="L48" s="164">
        <f>'Hlavní činnost'!X48</f>
        <v>0</v>
      </c>
      <c r="M48" s="164">
        <f>'Doplňková činnost'!AN48</f>
        <v>0</v>
      </c>
      <c r="N48" s="158" t="str">
        <f>'Hlavní činnost'!Y48</f>
        <v>x</v>
      </c>
      <c r="O48" s="159" t="str">
        <f>'Doplňková činnost'!AO48</f>
        <v>x</v>
      </c>
      <c r="P48" s="160" t="str">
        <f>'Hlavní činnost'!Z48</f>
        <v>x</v>
      </c>
      <c r="Q48" s="161" t="str">
        <f>'Doplňková činnost'!AP48</f>
        <v>x</v>
      </c>
    </row>
    <row r="49" spans="2:17" outlineLevel="1" x14ac:dyDescent="0.25">
      <c r="B49" s="833"/>
      <c r="C49" s="150" t="s">
        <v>214</v>
      </c>
      <c r="D49" s="150"/>
      <c r="E49" s="824"/>
      <c r="F49" s="138" t="s">
        <v>61</v>
      </c>
      <c r="G49" s="139" t="s">
        <v>62</v>
      </c>
      <c r="H49" s="152">
        <f>'Hlavní činnost'!G49</f>
        <v>0</v>
      </c>
      <c r="I49" s="153">
        <f>'Doplňková činnost'!G49</f>
        <v>0</v>
      </c>
      <c r="J49" s="154">
        <f>'Hlavní činnost'!O49</f>
        <v>0</v>
      </c>
      <c r="K49" s="163">
        <f>'Doplňková činnost'!W49</f>
        <v>0</v>
      </c>
      <c r="L49" s="164">
        <f>'Hlavní činnost'!X49</f>
        <v>0</v>
      </c>
      <c r="M49" s="164">
        <f>'Doplňková činnost'!AN49</f>
        <v>0</v>
      </c>
      <c r="N49" s="158" t="str">
        <f>'Hlavní činnost'!Y49</f>
        <v>x</v>
      </c>
      <c r="O49" s="159" t="str">
        <f>'Doplňková činnost'!AO49</f>
        <v>x</v>
      </c>
      <c r="P49" s="160" t="str">
        <f>'Hlavní činnost'!Z49</f>
        <v>x</v>
      </c>
      <c r="Q49" s="161" t="str">
        <f>'Doplňková činnost'!AP49</f>
        <v>x</v>
      </c>
    </row>
    <row r="50" spans="2:17" outlineLevel="1" x14ac:dyDescent="0.25">
      <c r="B50" s="833"/>
      <c r="C50" s="150" t="s">
        <v>96</v>
      </c>
      <c r="D50" s="150"/>
      <c r="E50" s="824"/>
      <c r="F50" s="138" t="s">
        <v>65</v>
      </c>
      <c r="G50" s="139" t="s">
        <v>64</v>
      </c>
      <c r="H50" s="152">
        <f>'Hlavní činnost'!G50</f>
        <v>0</v>
      </c>
      <c r="I50" s="153">
        <f>'Doplňková činnost'!G50</f>
        <v>0</v>
      </c>
      <c r="J50" s="154">
        <f>'Hlavní činnost'!O50</f>
        <v>0</v>
      </c>
      <c r="K50" s="163">
        <f>'Doplňková činnost'!W50</f>
        <v>0</v>
      </c>
      <c r="L50" s="164">
        <f>'Hlavní činnost'!X50</f>
        <v>0</v>
      </c>
      <c r="M50" s="164">
        <f>'Doplňková činnost'!AN50</f>
        <v>0</v>
      </c>
      <c r="N50" s="158" t="str">
        <f>'Hlavní činnost'!Y50</f>
        <v>x</v>
      </c>
      <c r="O50" s="159" t="str">
        <f>'Doplňková činnost'!AO50</f>
        <v>x</v>
      </c>
      <c r="P50" s="160" t="str">
        <f>'Hlavní činnost'!Z50</f>
        <v>x</v>
      </c>
      <c r="Q50" s="161" t="str">
        <f>'Doplňková činnost'!AP50</f>
        <v>x</v>
      </c>
    </row>
    <row r="51" spans="2:17" outlineLevel="1" x14ac:dyDescent="0.25">
      <c r="B51" s="833"/>
      <c r="C51" s="150" t="s">
        <v>97</v>
      </c>
      <c r="D51" s="150"/>
      <c r="E51" s="824"/>
      <c r="F51" s="138" t="s">
        <v>67</v>
      </c>
      <c r="G51" s="139" t="s">
        <v>66</v>
      </c>
      <c r="H51" s="152">
        <f>'Hlavní činnost'!G51</f>
        <v>0</v>
      </c>
      <c r="I51" s="153">
        <f>'Doplňková činnost'!G51</f>
        <v>0</v>
      </c>
      <c r="J51" s="154">
        <f>'Hlavní činnost'!O51</f>
        <v>0</v>
      </c>
      <c r="K51" s="163">
        <f>'Doplňková činnost'!W51</f>
        <v>0</v>
      </c>
      <c r="L51" s="164">
        <f>'Hlavní činnost'!X51</f>
        <v>0</v>
      </c>
      <c r="M51" s="164">
        <f>'Doplňková činnost'!AN51</f>
        <v>0</v>
      </c>
      <c r="N51" s="158" t="str">
        <f>'Hlavní činnost'!Y51</f>
        <v>x</v>
      </c>
      <c r="O51" s="159" t="str">
        <f>'Doplňková činnost'!AO51</f>
        <v>x</v>
      </c>
      <c r="P51" s="160" t="str">
        <f>'Hlavní činnost'!Z51</f>
        <v>x</v>
      </c>
      <c r="Q51" s="161" t="str">
        <f>'Doplňková činnost'!AP51</f>
        <v>x</v>
      </c>
    </row>
    <row r="52" spans="2:17" outlineLevel="1" x14ac:dyDescent="0.25">
      <c r="B52" s="834"/>
      <c r="C52" s="150" t="s">
        <v>23</v>
      </c>
      <c r="D52" s="150"/>
      <c r="E52" s="825"/>
      <c r="F52" s="138"/>
      <c r="G52" s="139"/>
      <c r="H52" s="152">
        <f>'Hlavní činnost'!G52</f>
        <v>0</v>
      </c>
      <c r="I52" s="153">
        <f>'Doplňková činnost'!G52</f>
        <v>0</v>
      </c>
      <c r="J52" s="154">
        <f>'Hlavní činnost'!O52</f>
        <v>0</v>
      </c>
      <c r="K52" s="163">
        <f>'Doplňková činnost'!W52</f>
        <v>0</v>
      </c>
      <c r="L52" s="164">
        <f>'Hlavní činnost'!X52</f>
        <v>0</v>
      </c>
      <c r="M52" s="164">
        <f>'Doplňková činnost'!AN52</f>
        <v>0</v>
      </c>
      <c r="N52" s="158" t="str">
        <f>'Hlavní činnost'!Y52</f>
        <v>x</v>
      </c>
      <c r="O52" s="159" t="str">
        <f>'Doplňková činnost'!AO52</f>
        <v>x</v>
      </c>
      <c r="P52" s="160" t="str">
        <f>'Hlavní činnost'!Z52</f>
        <v>x</v>
      </c>
      <c r="Q52" s="161" t="str">
        <f>'Doplňková činnost'!AP52</f>
        <v>x</v>
      </c>
    </row>
    <row r="53" spans="2:17" x14ac:dyDescent="0.25">
      <c r="B53" s="796" t="s">
        <v>209</v>
      </c>
      <c r="C53" s="797"/>
      <c r="D53" s="162"/>
      <c r="E53" s="137" t="s">
        <v>198</v>
      </c>
      <c r="F53" s="138"/>
      <c r="G53" s="139"/>
      <c r="H53" s="140">
        <f>'Hlavní činnost'!G53</f>
        <v>25000</v>
      </c>
      <c r="I53" s="141">
        <f>'Doplňková činnost'!G53</f>
        <v>0</v>
      </c>
      <c r="J53" s="142">
        <f>'Hlavní činnost'!O53</f>
        <v>25000</v>
      </c>
      <c r="K53" s="165">
        <f>'Doplňková činnost'!W53</f>
        <v>0</v>
      </c>
      <c r="L53" s="166">
        <f>'Hlavní činnost'!X53</f>
        <v>0</v>
      </c>
      <c r="M53" s="166">
        <f>'Doplňková činnost'!AN53</f>
        <v>0</v>
      </c>
      <c r="N53" s="146">
        <f>'Hlavní činnost'!Y53</f>
        <v>25000</v>
      </c>
      <c r="O53" s="147">
        <f>'Doplňková činnost'!AO53</f>
        <v>0</v>
      </c>
      <c r="P53" s="148">
        <f>'Hlavní činnost'!Z53</f>
        <v>25000</v>
      </c>
      <c r="Q53" s="149">
        <f>'Doplňková činnost'!AP53</f>
        <v>0</v>
      </c>
    </row>
    <row r="54" spans="2:17" outlineLevel="1" x14ac:dyDescent="0.25">
      <c r="B54" s="820" t="s">
        <v>5</v>
      </c>
      <c r="C54" s="150" t="s">
        <v>415</v>
      </c>
      <c r="D54" s="150"/>
      <c r="E54" s="823" t="s">
        <v>198</v>
      </c>
      <c r="F54" s="138" t="s">
        <v>69</v>
      </c>
      <c r="G54" s="139" t="s">
        <v>68</v>
      </c>
      <c r="H54" s="152">
        <f>'Hlavní činnost'!G54</f>
        <v>10000</v>
      </c>
      <c r="I54" s="153">
        <f>'Doplňková činnost'!G54</f>
        <v>0</v>
      </c>
      <c r="J54" s="154">
        <f>'Hlavní činnost'!O54</f>
        <v>10000</v>
      </c>
      <c r="K54" s="163">
        <f>'Doplňková činnost'!W54</f>
        <v>0</v>
      </c>
      <c r="L54" s="164">
        <f>'Hlavní činnost'!X54</f>
        <v>0</v>
      </c>
      <c r="M54" s="164">
        <f>'Doplňková činnost'!AN54</f>
        <v>0</v>
      </c>
      <c r="N54" s="158">
        <f>'Hlavní činnost'!Y54</f>
        <v>10000</v>
      </c>
      <c r="O54" s="159">
        <f>'Doplňková činnost'!AO54</f>
        <v>0</v>
      </c>
      <c r="P54" s="160">
        <f>'Hlavní činnost'!Z54</f>
        <v>10000</v>
      </c>
      <c r="Q54" s="161">
        <f>'Doplňková činnost'!AP54</f>
        <v>0</v>
      </c>
    </row>
    <row r="55" spans="2:17" outlineLevel="1" x14ac:dyDescent="0.25">
      <c r="B55" s="821"/>
      <c r="C55" s="150" t="s">
        <v>416</v>
      </c>
      <c r="D55" s="150"/>
      <c r="E55" s="824"/>
      <c r="F55" s="138" t="s">
        <v>855</v>
      </c>
      <c r="G55" s="139" t="s">
        <v>856</v>
      </c>
      <c r="H55" s="152">
        <f>'Hlavní činnost'!G55</f>
        <v>0</v>
      </c>
      <c r="I55" s="153">
        <f>'Doplňková činnost'!G55</f>
        <v>0</v>
      </c>
      <c r="J55" s="154">
        <f>'Hlavní činnost'!O55</f>
        <v>0</v>
      </c>
      <c r="K55" s="163">
        <f>'Doplňková činnost'!W55</f>
        <v>0</v>
      </c>
      <c r="L55" s="164">
        <f>'Hlavní činnost'!X55</f>
        <v>0</v>
      </c>
      <c r="M55" s="164">
        <f>'Doplňková činnost'!AN55</f>
        <v>0</v>
      </c>
      <c r="N55" s="158">
        <f>'Hlavní činnost'!Y55</f>
        <v>0</v>
      </c>
      <c r="O55" s="159">
        <f>'Doplňková činnost'!AO55</f>
        <v>0</v>
      </c>
      <c r="P55" s="160">
        <f>'Hlavní činnost'!Z55</f>
        <v>0</v>
      </c>
      <c r="Q55" s="161">
        <f>'Doplňková činnost'!AP55</f>
        <v>0</v>
      </c>
    </row>
    <row r="56" spans="2:17" outlineLevel="1" x14ac:dyDescent="0.25">
      <c r="B56" s="821"/>
      <c r="C56" s="169" t="s">
        <v>417</v>
      </c>
      <c r="D56" s="150"/>
      <c r="E56" s="824"/>
      <c r="F56" s="138" t="s">
        <v>857</v>
      </c>
      <c r="G56" s="139" t="s">
        <v>858</v>
      </c>
      <c r="H56" s="173" t="str">
        <f>'Hlavní činnost'!G56</f>
        <v>x</v>
      </c>
      <c r="I56" s="174" t="str">
        <f>'Doplňková činnost'!G56</f>
        <v>x</v>
      </c>
      <c r="J56" s="158" t="str">
        <f>'Hlavní činnost'!O56</f>
        <v>x</v>
      </c>
      <c r="K56" s="175" t="str">
        <f>'Doplňková činnost'!W56</f>
        <v>x</v>
      </c>
      <c r="L56" s="176" t="str">
        <f>'Hlavní činnost'!X56</f>
        <v xml:space="preserve"> x</v>
      </c>
      <c r="M56" s="176" t="str">
        <f>'Doplňková činnost'!AN56</f>
        <v>x</v>
      </c>
      <c r="N56" s="158" t="str">
        <f>'Hlavní činnost'!Y56</f>
        <v>x</v>
      </c>
      <c r="O56" s="159" t="str">
        <f>'Doplňková činnost'!AO56</f>
        <v>x</v>
      </c>
      <c r="P56" s="160" t="str">
        <f>'Hlavní činnost'!Z56</f>
        <v>x</v>
      </c>
      <c r="Q56" s="161" t="str">
        <f>'Doplňková činnost'!AP56</f>
        <v>x</v>
      </c>
    </row>
    <row r="57" spans="2:17" ht="25.5" outlineLevel="1" x14ac:dyDescent="0.25">
      <c r="B57" s="821"/>
      <c r="C57" s="150" t="s">
        <v>215</v>
      </c>
      <c r="D57" s="150"/>
      <c r="E57" s="824"/>
      <c r="F57" s="138" t="s">
        <v>65</v>
      </c>
      <c r="G57" s="139" t="s">
        <v>64</v>
      </c>
      <c r="H57" s="152">
        <f>'Hlavní činnost'!G57</f>
        <v>10000</v>
      </c>
      <c r="I57" s="153">
        <f>'Doplňková činnost'!G57</f>
        <v>0</v>
      </c>
      <c r="J57" s="154">
        <f>'Hlavní činnost'!O57</f>
        <v>10000</v>
      </c>
      <c r="K57" s="163">
        <f>'Doplňková činnost'!W57</f>
        <v>0</v>
      </c>
      <c r="L57" s="164">
        <f>'Hlavní činnost'!X57</f>
        <v>0</v>
      </c>
      <c r="M57" s="164">
        <f>'Doplňková činnost'!AN57</f>
        <v>0</v>
      </c>
      <c r="N57" s="158">
        <f>'Hlavní činnost'!Y57</f>
        <v>10000</v>
      </c>
      <c r="O57" s="159">
        <f>'Doplňková činnost'!AO57</f>
        <v>0</v>
      </c>
      <c r="P57" s="160">
        <f>'Hlavní činnost'!Z57</f>
        <v>10000</v>
      </c>
      <c r="Q57" s="161">
        <f>'Doplňková činnost'!AP57</f>
        <v>0</v>
      </c>
    </row>
    <row r="58" spans="2:17" ht="25.5" outlineLevel="1" x14ac:dyDescent="0.25">
      <c r="B58" s="821"/>
      <c r="C58" s="150" t="s">
        <v>216</v>
      </c>
      <c r="D58" s="150"/>
      <c r="E58" s="824"/>
      <c r="F58" s="138" t="s">
        <v>67</v>
      </c>
      <c r="G58" s="139" t="s">
        <v>66</v>
      </c>
      <c r="H58" s="152">
        <f>'Hlavní činnost'!G58</f>
        <v>5000</v>
      </c>
      <c r="I58" s="153">
        <f>'Doplňková činnost'!G58</f>
        <v>0</v>
      </c>
      <c r="J58" s="154">
        <f>'Hlavní činnost'!O58</f>
        <v>5000</v>
      </c>
      <c r="K58" s="163">
        <f>'Doplňková činnost'!W58</f>
        <v>0</v>
      </c>
      <c r="L58" s="164">
        <f>'Hlavní činnost'!X58</f>
        <v>0</v>
      </c>
      <c r="M58" s="164">
        <f>'Doplňková činnost'!AN58</f>
        <v>0</v>
      </c>
      <c r="N58" s="158">
        <f>'Hlavní činnost'!Y58</f>
        <v>5000</v>
      </c>
      <c r="O58" s="159">
        <f>'Doplňková činnost'!AO58</f>
        <v>0</v>
      </c>
      <c r="P58" s="160">
        <f>'Hlavní činnost'!Z58</f>
        <v>5000</v>
      </c>
      <c r="Q58" s="161">
        <f>'Doplňková činnost'!AP58</f>
        <v>0</v>
      </c>
    </row>
    <row r="59" spans="2:17" outlineLevel="1" x14ac:dyDescent="0.25">
      <c r="B59" s="821"/>
      <c r="C59" s="150" t="s">
        <v>98</v>
      </c>
      <c r="D59" s="150"/>
      <c r="E59" s="824"/>
      <c r="F59" s="138" t="s">
        <v>71</v>
      </c>
      <c r="G59" s="139" t="s">
        <v>70</v>
      </c>
      <c r="H59" s="152">
        <f>'Hlavní činnost'!G59</f>
        <v>0</v>
      </c>
      <c r="I59" s="153">
        <f>'Doplňková činnost'!G59</f>
        <v>0</v>
      </c>
      <c r="J59" s="154">
        <f>'Hlavní činnost'!O59</f>
        <v>0</v>
      </c>
      <c r="K59" s="163">
        <f>'Doplňková činnost'!W59</f>
        <v>0</v>
      </c>
      <c r="L59" s="164">
        <f>'Hlavní činnost'!X59</f>
        <v>0</v>
      </c>
      <c r="M59" s="164">
        <f>'Doplňková činnost'!AN59</f>
        <v>0</v>
      </c>
      <c r="N59" s="158">
        <f>'Hlavní činnost'!Y59</f>
        <v>0</v>
      </c>
      <c r="O59" s="159">
        <f>'Doplňková činnost'!AO59</f>
        <v>0</v>
      </c>
      <c r="P59" s="160">
        <f>'Hlavní činnost'!Z59</f>
        <v>0</v>
      </c>
      <c r="Q59" s="161">
        <f>'Doplňková činnost'!AP59</f>
        <v>0</v>
      </c>
    </row>
    <row r="60" spans="2:17" outlineLevel="1" x14ac:dyDescent="0.25">
      <c r="B60" s="822"/>
      <c r="C60" s="150" t="s">
        <v>23</v>
      </c>
      <c r="D60" s="150"/>
      <c r="E60" s="825"/>
      <c r="F60" s="138"/>
      <c r="G60" s="139"/>
      <c r="H60" s="152">
        <f>'Hlavní činnost'!G60</f>
        <v>0</v>
      </c>
      <c r="I60" s="153">
        <f>'Doplňková činnost'!G60</f>
        <v>0</v>
      </c>
      <c r="J60" s="154">
        <f>'Hlavní činnost'!O60</f>
        <v>0</v>
      </c>
      <c r="K60" s="163">
        <f>'Doplňková činnost'!W60</f>
        <v>0</v>
      </c>
      <c r="L60" s="164">
        <f>'Hlavní činnost'!X60</f>
        <v>0</v>
      </c>
      <c r="M60" s="164">
        <f>'Doplňková činnost'!AN60</f>
        <v>0</v>
      </c>
      <c r="N60" s="158">
        <f>'Hlavní činnost'!Y60</f>
        <v>0</v>
      </c>
      <c r="O60" s="159">
        <f>'Doplňková činnost'!AO60</f>
        <v>0</v>
      </c>
      <c r="P60" s="160">
        <f>'Hlavní činnost'!Z60</f>
        <v>0</v>
      </c>
      <c r="Q60" s="161">
        <f>'Doplňková činnost'!AP60</f>
        <v>0</v>
      </c>
    </row>
    <row r="61" spans="2:17" x14ac:dyDescent="0.25">
      <c r="B61" s="796" t="s">
        <v>217</v>
      </c>
      <c r="C61" s="797"/>
      <c r="D61" s="162"/>
      <c r="E61" s="137" t="s">
        <v>199</v>
      </c>
      <c r="F61" s="138"/>
      <c r="G61" s="139"/>
      <c r="H61" s="140">
        <f>'Hlavní činnost'!G61</f>
        <v>40000</v>
      </c>
      <c r="I61" s="141">
        <f>'Doplňková činnost'!G61</f>
        <v>0</v>
      </c>
      <c r="J61" s="142">
        <f>'Hlavní činnost'!O61</f>
        <v>40000</v>
      </c>
      <c r="K61" s="165">
        <f>'Doplňková činnost'!W61</f>
        <v>0</v>
      </c>
      <c r="L61" s="166">
        <f>'Hlavní činnost'!X61</f>
        <v>0</v>
      </c>
      <c r="M61" s="166">
        <f>'Doplňková činnost'!AN61</f>
        <v>0</v>
      </c>
      <c r="N61" s="146">
        <f>'Hlavní činnost'!Y61</f>
        <v>30000</v>
      </c>
      <c r="O61" s="147">
        <f>'Doplňková činnost'!AO61</f>
        <v>0</v>
      </c>
      <c r="P61" s="148">
        <f>'Hlavní činnost'!Z61</f>
        <v>30000</v>
      </c>
      <c r="Q61" s="149">
        <f>'Doplňková činnost'!AP61</f>
        <v>0</v>
      </c>
    </row>
    <row r="62" spans="2:17" outlineLevel="1" x14ac:dyDescent="0.25">
      <c r="B62" s="832" t="s">
        <v>5</v>
      </c>
      <c r="C62" s="150" t="s">
        <v>99</v>
      </c>
      <c r="D62" s="150"/>
      <c r="E62" s="823" t="s">
        <v>199</v>
      </c>
      <c r="F62" s="138" t="s">
        <v>55</v>
      </c>
      <c r="G62" s="139" t="s">
        <v>56</v>
      </c>
      <c r="H62" s="152">
        <f>'Hlavní činnost'!G62</f>
        <v>40000</v>
      </c>
      <c r="I62" s="153">
        <f>'Doplňková činnost'!G62</f>
        <v>0</v>
      </c>
      <c r="J62" s="154">
        <f>'Hlavní činnost'!O62</f>
        <v>40000</v>
      </c>
      <c r="K62" s="163">
        <f>'Doplňková činnost'!W62</f>
        <v>0</v>
      </c>
      <c r="L62" s="164">
        <f>'Hlavní činnost'!X62</f>
        <v>0</v>
      </c>
      <c r="M62" s="164">
        <f>'Doplňková činnost'!AN62</f>
        <v>0</v>
      </c>
      <c r="N62" s="158" t="str">
        <f>'Hlavní činnost'!Y62</f>
        <v>x</v>
      </c>
      <c r="O62" s="159" t="str">
        <f>'Doplňková činnost'!AO62</f>
        <v>x</v>
      </c>
      <c r="P62" s="160" t="str">
        <f>'Hlavní činnost'!Z62</f>
        <v>x</v>
      </c>
      <c r="Q62" s="161" t="str">
        <f>'Doplňková činnost'!AP62</f>
        <v>x</v>
      </c>
    </row>
    <row r="63" spans="2:17" outlineLevel="1" x14ac:dyDescent="0.25">
      <c r="B63" s="833"/>
      <c r="C63" s="150" t="s">
        <v>100</v>
      </c>
      <c r="D63" s="150"/>
      <c r="E63" s="824"/>
      <c r="F63" s="138" t="s">
        <v>61</v>
      </c>
      <c r="G63" s="139" t="s">
        <v>62</v>
      </c>
      <c r="H63" s="152">
        <f>'Hlavní činnost'!G63</f>
        <v>0</v>
      </c>
      <c r="I63" s="153">
        <f>'Doplňková činnost'!G63</f>
        <v>0</v>
      </c>
      <c r="J63" s="154">
        <f>'Hlavní činnost'!O63</f>
        <v>0</v>
      </c>
      <c r="K63" s="163">
        <f>'Doplňková činnost'!W63</f>
        <v>0</v>
      </c>
      <c r="L63" s="164">
        <f>'Hlavní činnost'!X63</f>
        <v>0</v>
      </c>
      <c r="M63" s="164">
        <f>'Doplňková činnost'!AN63</f>
        <v>0</v>
      </c>
      <c r="N63" s="158" t="str">
        <f>'Hlavní činnost'!Y63</f>
        <v>x</v>
      </c>
      <c r="O63" s="159" t="str">
        <f>'Doplňková činnost'!AO63</f>
        <v>x</v>
      </c>
      <c r="P63" s="160" t="str">
        <f>'Hlavní činnost'!Z63</f>
        <v>x</v>
      </c>
      <c r="Q63" s="161" t="str">
        <f>'Doplňková činnost'!AP63</f>
        <v>x</v>
      </c>
    </row>
    <row r="64" spans="2:17" outlineLevel="1" x14ac:dyDescent="0.25">
      <c r="B64" s="834"/>
      <c r="C64" s="150" t="s">
        <v>23</v>
      </c>
      <c r="D64" s="150"/>
      <c r="E64" s="825"/>
      <c r="F64" s="138"/>
      <c r="G64" s="139"/>
      <c r="H64" s="152">
        <f>'Hlavní činnost'!G64</f>
        <v>0</v>
      </c>
      <c r="I64" s="153">
        <f>'Doplňková činnost'!G64</f>
        <v>0</v>
      </c>
      <c r="J64" s="154">
        <f>'Hlavní činnost'!O64</f>
        <v>0</v>
      </c>
      <c r="K64" s="163">
        <f>'Doplňková činnost'!W64</f>
        <v>0</v>
      </c>
      <c r="L64" s="164">
        <f>'Hlavní činnost'!X64</f>
        <v>0</v>
      </c>
      <c r="M64" s="164">
        <f>'Doplňková činnost'!AN64</f>
        <v>0</v>
      </c>
      <c r="N64" s="158" t="str">
        <f>'Hlavní činnost'!Y64</f>
        <v>x</v>
      </c>
      <c r="O64" s="159" t="str">
        <f>'Doplňková činnost'!AO64</f>
        <v>x</v>
      </c>
      <c r="P64" s="160" t="str">
        <f>'Hlavní činnost'!Z64</f>
        <v>x</v>
      </c>
      <c r="Q64" s="161" t="str">
        <f>'Doplňková činnost'!AP64</f>
        <v>x</v>
      </c>
    </row>
    <row r="65" spans="2:17" x14ac:dyDescent="0.25">
      <c r="B65" s="796" t="s">
        <v>6</v>
      </c>
      <c r="C65" s="797"/>
      <c r="D65" s="162"/>
      <c r="E65" s="137" t="s">
        <v>218</v>
      </c>
      <c r="F65" s="138"/>
      <c r="G65" s="139"/>
      <c r="H65" s="140">
        <f>'Hlavní činnost'!G65</f>
        <v>0</v>
      </c>
      <c r="I65" s="141">
        <f>'Doplňková činnost'!G65</f>
        <v>0</v>
      </c>
      <c r="J65" s="142">
        <f>'Hlavní činnost'!O65</f>
        <v>0</v>
      </c>
      <c r="K65" s="165">
        <f>'Doplňková činnost'!W65</f>
        <v>0</v>
      </c>
      <c r="L65" s="166">
        <f>'Hlavní činnost'!X65</f>
        <v>0</v>
      </c>
      <c r="M65" s="166">
        <f>'Doplňková činnost'!AN65</f>
        <v>0</v>
      </c>
      <c r="N65" s="146">
        <f>'Hlavní činnost'!Y65</f>
        <v>0</v>
      </c>
      <c r="O65" s="147">
        <f>'Doplňková činnost'!AO65</f>
        <v>0</v>
      </c>
      <c r="P65" s="148">
        <f>'Hlavní činnost'!Z65</f>
        <v>0</v>
      </c>
      <c r="Q65" s="149">
        <f>'Doplňková činnost'!AP65</f>
        <v>0</v>
      </c>
    </row>
    <row r="66" spans="2:17" x14ac:dyDescent="0.25">
      <c r="B66" s="796" t="s">
        <v>7</v>
      </c>
      <c r="C66" s="797"/>
      <c r="D66" s="162"/>
      <c r="E66" s="137" t="s">
        <v>219</v>
      </c>
      <c r="F66" s="138"/>
      <c r="G66" s="139"/>
      <c r="H66" s="140">
        <f>'Hlavní činnost'!G66</f>
        <v>0</v>
      </c>
      <c r="I66" s="141">
        <f>'Doplňková činnost'!G66</f>
        <v>0</v>
      </c>
      <c r="J66" s="142">
        <f>'Hlavní činnost'!O66</f>
        <v>0</v>
      </c>
      <c r="K66" s="165">
        <f>'Doplňková činnost'!W66</f>
        <v>0</v>
      </c>
      <c r="L66" s="166">
        <f>'Hlavní činnost'!X66</f>
        <v>0</v>
      </c>
      <c r="M66" s="166">
        <f>'Doplňková činnost'!AN66</f>
        <v>0</v>
      </c>
      <c r="N66" s="146">
        <f>'Hlavní činnost'!Y66</f>
        <v>0</v>
      </c>
      <c r="O66" s="147">
        <f>'Doplňková činnost'!AO66</f>
        <v>0</v>
      </c>
      <c r="P66" s="148">
        <f>'Hlavní činnost'!Z66</f>
        <v>0</v>
      </c>
      <c r="Q66" s="149">
        <f>'Doplňková činnost'!AP66</f>
        <v>0</v>
      </c>
    </row>
    <row r="67" spans="2:17" x14ac:dyDescent="0.25">
      <c r="B67" s="796" t="s">
        <v>221</v>
      </c>
      <c r="C67" s="797"/>
      <c r="D67" s="162"/>
      <c r="E67" s="137" t="s">
        <v>220</v>
      </c>
      <c r="F67" s="138"/>
      <c r="G67" s="139"/>
      <c r="H67" s="140">
        <f>'Hlavní činnost'!G67</f>
        <v>1462000</v>
      </c>
      <c r="I67" s="141">
        <f>'Doplňková činnost'!G67</f>
        <v>3000</v>
      </c>
      <c r="J67" s="142">
        <f>'Hlavní činnost'!O67</f>
        <v>1375000</v>
      </c>
      <c r="K67" s="165">
        <f>'Doplňková činnost'!W67</f>
        <v>3000</v>
      </c>
      <c r="L67" s="166">
        <f>'Hlavní činnost'!X67</f>
        <v>-87000</v>
      </c>
      <c r="M67" s="166">
        <f>'Doplňková činnost'!AN67</f>
        <v>0</v>
      </c>
      <c r="N67" s="146">
        <f>'Hlavní činnost'!Y67</f>
        <v>1206000</v>
      </c>
      <c r="O67" s="147">
        <f>'Doplňková činnost'!AO67</f>
        <v>3000</v>
      </c>
      <c r="P67" s="148">
        <f>'Hlavní činnost'!Z67</f>
        <v>1242000</v>
      </c>
      <c r="Q67" s="149">
        <f>'Doplňková činnost'!AP67</f>
        <v>3000</v>
      </c>
    </row>
    <row r="68" spans="2:17" outlineLevel="1" x14ac:dyDescent="0.25">
      <c r="B68" s="820" t="s">
        <v>5</v>
      </c>
      <c r="C68" s="150" t="s">
        <v>260</v>
      </c>
      <c r="D68" s="150"/>
      <c r="E68" s="823" t="s">
        <v>220</v>
      </c>
      <c r="F68" s="138" t="s">
        <v>55</v>
      </c>
      <c r="G68" s="139" t="s">
        <v>56</v>
      </c>
      <c r="H68" s="152">
        <f>'Hlavní činnost'!G68</f>
        <v>1000</v>
      </c>
      <c r="I68" s="153">
        <f>'Doplňková činnost'!G68</f>
        <v>0</v>
      </c>
      <c r="J68" s="154">
        <f>'Hlavní činnost'!O68</f>
        <v>1000</v>
      </c>
      <c r="K68" s="163">
        <f>'Doplňková činnost'!W68</f>
        <v>0</v>
      </c>
      <c r="L68" s="164">
        <f>'Hlavní činnost'!X68</f>
        <v>0</v>
      </c>
      <c r="M68" s="164">
        <f>'Doplňková činnost'!AN68</f>
        <v>0</v>
      </c>
      <c r="N68" s="158">
        <f>'Hlavní činnost'!Y68</f>
        <v>1000</v>
      </c>
      <c r="O68" s="159">
        <f>'Doplňková činnost'!AO68</f>
        <v>0</v>
      </c>
      <c r="P68" s="160">
        <f>'Hlavní činnost'!Z68</f>
        <v>1000</v>
      </c>
      <c r="Q68" s="161">
        <f>'Doplňková činnost'!AP68</f>
        <v>0</v>
      </c>
    </row>
    <row r="69" spans="2:17" ht="25.5" outlineLevel="1" x14ac:dyDescent="0.25">
      <c r="B69" s="821"/>
      <c r="C69" s="150" t="s">
        <v>101</v>
      </c>
      <c r="D69" s="150"/>
      <c r="E69" s="824"/>
      <c r="F69" s="138" t="s">
        <v>61</v>
      </c>
      <c r="G69" s="139" t="s">
        <v>62</v>
      </c>
      <c r="H69" s="152">
        <f>'Hlavní činnost'!G69</f>
        <v>6000</v>
      </c>
      <c r="I69" s="153">
        <f>'Doplňková činnost'!G69</f>
        <v>0</v>
      </c>
      <c r="J69" s="154">
        <f>'Hlavní činnost'!O69</f>
        <v>6000</v>
      </c>
      <c r="K69" s="163">
        <f>'Doplňková činnost'!W69</f>
        <v>0</v>
      </c>
      <c r="L69" s="164">
        <f>'Hlavní činnost'!X69</f>
        <v>0</v>
      </c>
      <c r="M69" s="164">
        <f>'Doplňková činnost'!AN69</f>
        <v>0</v>
      </c>
      <c r="N69" s="158">
        <f>'Hlavní činnost'!Y69</f>
        <v>6000</v>
      </c>
      <c r="O69" s="159">
        <f>'Doplňková činnost'!AO69</f>
        <v>0</v>
      </c>
      <c r="P69" s="160">
        <f>'Hlavní činnost'!Z69</f>
        <v>6000</v>
      </c>
      <c r="Q69" s="161">
        <f>'Doplňková činnost'!AP69</f>
        <v>0</v>
      </c>
    </row>
    <row r="70" spans="2:17" outlineLevel="1" x14ac:dyDescent="0.25">
      <c r="B70" s="821"/>
      <c r="C70" s="150" t="s">
        <v>102</v>
      </c>
      <c r="D70" s="150"/>
      <c r="E70" s="824"/>
      <c r="F70" s="138" t="s">
        <v>65</v>
      </c>
      <c r="G70" s="139" t="s">
        <v>64</v>
      </c>
      <c r="H70" s="152">
        <f>'Hlavní činnost'!G70</f>
        <v>5000</v>
      </c>
      <c r="I70" s="153">
        <f>'Doplňková činnost'!G70</f>
        <v>0</v>
      </c>
      <c r="J70" s="154">
        <f>'Hlavní činnost'!O70</f>
        <v>5000</v>
      </c>
      <c r="K70" s="163">
        <f>'Doplňková činnost'!W70</f>
        <v>0</v>
      </c>
      <c r="L70" s="164">
        <f>'Hlavní činnost'!X70</f>
        <v>0</v>
      </c>
      <c r="M70" s="164">
        <f>'Doplňková činnost'!AN70</f>
        <v>0</v>
      </c>
      <c r="N70" s="158">
        <f>'Hlavní činnost'!Y70</f>
        <v>5000</v>
      </c>
      <c r="O70" s="159">
        <f>'Doplňková činnost'!AO70</f>
        <v>0</v>
      </c>
      <c r="P70" s="160">
        <f>'Hlavní činnost'!Z70</f>
        <v>5000</v>
      </c>
      <c r="Q70" s="161">
        <f>'Doplňková činnost'!AP70</f>
        <v>0</v>
      </c>
    </row>
    <row r="71" spans="2:17" ht="25.5" outlineLevel="1" x14ac:dyDescent="0.25">
      <c r="B71" s="821"/>
      <c r="C71" s="150" t="s">
        <v>261</v>
      </c>
      <c r="D71" s="150"/>
      <c r="E71" s="824"/>
      <c r="F71" s="138" t="s">
        <v>67</v>
      </c>
      <c r="G71" s="139" t="s">
        <v>66</v>
      </c>
      <c r="H71" s="152">
        <f>'Hlavní činnost'!G71</f>
        <v>0</v>
      </c>
      <c r="I71" s="153">
        <f>'Doplňková činnost'!G71</f>
        <v>0</v>
      </c>
      <c r="J71" s="154">
        <f>'Hlavní činnost'!O71</f>
        <v>0</v>
      </c>
      <c r="K71" s="163">
        <f>'Doplňková činnost'!W71</f>
        <v>0</v>
      </c>
      <c r="L71" s="164">
        <f>'Hlavní činnost'!X71</f>
        <v>0</v>
      </c>
      <c r="M71" s="164">
        <f>'Doplňková činnost'!AN71</f>
        <v>0</v>
      </c>
      <c r="N71" s="158">
        <f>'Hlavní činnost'!Y71</f>
        <v>0</v>
      </c>
      <c r="O71" s="159">
        <f>'Doplňková činnost'!AO71</f>
        <v>0</v>
      </c>
      <c r="P71" s="160">
        <f>'Hlavní činnost'!Z71</f>
        <v>0</v>
      </c>
      <c r="Q71" s="161">
        <f>'Doplňková činnost'!AP71</f>
        <v>0</v>
      </c>
    </row>
    <row r="72" spans="2:17" ht="25.5" outlineLevel="1" x14ac:dyDescent="0.25">
      <c r="B72" s="821"/>
      <c r="C72" s="150" t="s">
        <v>104</v>
      </c>
      <c r="D72" s="150"/>
      <c r="E72" s="824"/>
      <c r="F72" s="138" t="s">
        <v>75</v>
      </c>
      <c r="G72" s="139" t="s">
        <v>103</v>
      </c>
      <c r="H72" s="152">
        <f>'Hlavní činnost'!G72</f>
        <v>200000</v>
      </c>
      <c r="I72" s="153">
        <f>'Doplňková činnost'!G72</f>
        <v>1000</v>
      </c>
      <c r="J72" s="154">
        <f>'Hlavní činnost'!O72</f>
        <v>220000</v>
      </c>
      <c r="K72" s="163">
        <f>'Doplňková činnost'!W72</f>
        <v>1000</v>
      </c>
      <c r="L72" s="164">
        <f>'Hlavní činnost'!X72</f>
        <v>20000</v>
      </c>
      <c r="M72" s="164">
        <f>'Doplňková činnost'!AN72</f>
        <v>0</v>
      </c>
      <c r="N72" s="158">
        <f>'Hlavní činnost'!Y72</f>
        <v>230000</v>
      </c>
      <c r="O72" s="159">
        <f>'Doplňková činnost'!AO72</f>
        <v>1000</v>
      </c>
      <c r="P72" s="160">
        <f>'Hlavní činnost'!Z72</f>
        <v>240000</v>
      </c>
      <c r="Q72" s="161">
        <f>'Doplňková činnost'!AP72</f>
        <v>1000</v>
      </c>
    </row>
    <row r="73" spans="2:17" ht="25.5" outlineLevel="1" x14ac:dyDescent="0.25">
      <c r="B73" s="821"/>
      <c r="C73" s="150" t="s">
        <v>105</v>
      </c>
      <c r="D73" s="150"/>
      <c r="E73" s="824"/>
      <c r="F73" s="138" t="s">
        <v>69</v>
      </c>
      <c r="G73" s="139" t="s">
        <v>68</v>
      </c>
      <c r="H73" s="152">
        <f>'Hlavní činnost'!G73</f>
        <v>2000</v>
      </c>
      <c r="I73" s="153">
        <f>'Doplňková činnost'!G73</f>
        <v>0</v>
      </c>
      <c r="J73" s="154">
        <f>'Hlavní činnost'!O73</f>
        <v>2000</v>
      </c>
      <c r="K73" s="163">
        <f>'Doplňková činnost'!W73</f>
        <v>0</v>
      </c>
      <c r="L73" s="164">
        <f>'Hlavní činnost'!X73</f>
        <v>0</v>
      </c>
      <c r="M73" s="164">
        <f>'Doplňková činnost'!AN73</f>
        <v>0</v>
      </c>
      <c r="N73" s="158">
        <f>'Hlavní činnost'!Y73</f>
        <v>2000</v>
      </c>
      <c r="O73" s="159">
        <f>'Doplňková činnost'!AO73</f>
        <v>0</v>
      </c>
      <c r="P73" s="160">
        <f>'Hlavní činnost'!Z73</f>
        <v>2000</v>
      </c>
      <c r="Q73" s="161">
        <f>'Doplňková činnost'!AP73</f>
        <v>0</v>
      </c>
    </row>
    <row r="74" spans="2:17" outlineLevel="1" x14ac:dyDescent="0.25">
      <c r="B74" s="821"/>
      <c r="C74" s="150" t="s">
        <v>106</v>
      </c>
      <c r="D74" s="150"/>
      <c r="E74" s="824"/>
      <c r="F74" s="138" t="s">
        <v>71</v>
      </c>
      <c r="G74" s="139" t="s">
        <v>70</v>
      </c>
      <c r="H74" s="152">
        <f>'Hlavní činnost'!G74</f>
        <v>150000</v>
      </c>
      <c r="I74" s="153">
        <f>'Doplňková činnost'!G74</f>
        <v>0</v>
      </c>
      <c r="J74" s="154">
        <f>'Hlavní činnost'!O74</f>
        <v>160000</v>
      </c>
      <c r="K74" s="163">
        <f>'Doplňková činnost'!W74</f>
        <v>0</v>
      </c>
      <c r="L74" s="164">
        <f>'Hlavní činnost'!X74</f>
        <v>10000</v>
      </c>
      <c r="M74" s="164">
        <f>'Doplňková činnost'!AN74</f>
        <v>0</v>
      </c>
      <c r="N74" s="158">
        <f>'Hlavní činnost'!Y74</f>
        <v>170000</v>
      </c>
      <c r="O74" s="159">
        <f>'Doplňková činnost'!AO74</f>
        <v>0</v>
      </c>
      <c r="P74" s="160">
        <f>'Hlavní činnost'!Z74</f>
        <v>180000</v>
      </c>
      <c r="Q74" s="161">
        <f>'Doplňková činnost'!AP74</f>
        <v>0</v>
      </c>
    </row>
    <row r="75" spans="2:17" outlineLevel="1" x14ac:dyDescent="0.25">
      <c r="B75" s="821"/>
      <c r="C75" s="150" t="s">
        <v>107</v>
      </c>
      <c r="D75" s="150"/>
      <c r="E75" s="824"/>
      <c r="F75" s="138" t="s">
        <v>57</v>
      </c>
      <c r="G75" s="139" t="s">
        <v>72</v>
      </c>
      <c r="H75" s="152">
        <f>'Hlavní činnost'!G75</f>
        <v>0</v>
      </c>
      <c r="I75" s="153">
        <f>'Doplňková činnost'!G75</f>
        <v>0</v>
      </c>
      <c r="J75" s="154">
        <f>'Hlavní činnost'!O75</f>
        <v>0</v>
      </c>
      <c r="K75" s="163">
        <f>'Doplňková činnost'!W75</f>
        <v>0</v>
      </c>
      <c r="L75" s="164">
        <f>'Hlavní činnost'!X75</f>
        <v>0</v>
      </c>
      <c r="M75" s="164">
        <f>'Doplňková činnost'!AN75</f>
        <v>0</v>
      </c>
      <c r="N75" s="158">
        <f>'Hlavní činnost'!Y75</f>
        <v>0</v>
      </c>
      <c r="O75" s="159">
        <f>'Doplňková činnost'!AO75</f>
        <v>0</v>
      </c>
      <c r="P75" s="160">
        <f>'Hlavní činnost'!Z75</f>
        <v>0</v>
      </c>
      <c r="Q75" s="161">
        <f>'Doplňková činnost'!AP75</f>
        <v>0</v>
      </c>
    </row>
    <row r="76" spans="2:17" ht="25.5" outlineLevel="1" x14ac:dyDescent="0.25">
      <c r="B76" s="821"/>
      <c r="C76" s="150" t="s">
        <v>108</v>
      </c>
      <c r="D76" s="150"/>
      <c r="E76" s="824"/>
      <c r="F76" s="138" t="s">
        <v>59</v>
      </c>
      <c r="G76" s="139" t="s">
        <v>74</v>
      </c>
      <c r="H76" s="152">
        <f>'Hlavní činnost'!G76</f>
        <v>21000</v>
      </c>
      <c r="I76" s="153">
        <f>'Doplňková činnost'!G76</f>
        <v>0</v>
      </c>
      <c r="J76" s="154">
        <f>'Hlavní činnost'!O76</f>
        <v>22000</v>
      </c>
      <c r="K76" s="163">
        <f>'Doplňková činnost'!W76</f>
        <v>0</v>
      </c>
      <c r="L76" s="164">
        <f>'Hlavní činnost'!X76</f>
        <v>1000</v>
      </c>
      <c r="M76" s="164">
        <f>'Doplňková činnost'!AN76</f>
        <v>0</v>
      </c>
      <c r="N76" s="158">
        <f>'Hlavní činnost'!Y76</f>
        <v>23000</v>
      </c>
      <c r="O76" s="159">
        <f>'Doplňková činnost'!AO76</f>
        <v>0</v>
      </c>
      <c r="P76" s="160">
        <f>'Hlavní činnost'!Z76</f>
        <v>24000</v>
      </c>
      <c r="Q76" s="161">
        <f>'Doplňková činnost'!AP76</f>
        <v>0</v>
      </c>
    </row>
    <row r="77" spans="2:17" ht="27" customHeight="1" outlineLevel="1" x14ac:dyDescent="0.25">
      <c r="B77" s="821"/>
      <c r="C77" s="150" t="s">
        <v>110</v>
      </c>
      <c r="D77" s="150"/>
      <c r="E77" s="824"/>
      <c r="F77" s="138" t="s">
        <v>109</v>
      </c>
      <c r="G77" s="139" t="s">
        <v>76</v>
      </c>
      <c r="H77" s="152">
        <f>'Hlavní činnost'!G77</f>
        <v>0</v>
      </c>
      <c r="I77" s="153">
        <f>'Doplňková činnost'!G77</f>
        <v>0</v>
      </c>
      <c r="J77" s="154">
        <f>'Hlavní činnost'!O77</f>
        <v>0</v>
      </c>
      <c r="K77" s="163">
        <f>'Doplňková činnost'!W77</f>
        <v>0</v>
      </c>
      <c r="L77" s="164">
        <f>'Hlavní činnost'!X77</f>
        <v>0</v>
      </c>
      <c r="M77" s="164">
        <f>'Doplňková činnost'!AN77</f>
        <v>0</v>
      </c>
      <c r="N77" s="158">
        <f>'Hlavní činnost'!Y77</f>
        <v>0</v>
      </c>
      <c r="O77" s="159">
        <f>'Doplňková činnost'!AO77</f>
        <v>0</v>
      </c>
      <c r="P77" s="160">
        <f>'Hlavní činnost'!Z77</f>
        <v>0</v>
      </c>
      <c r="Q77" s="161">
        <f>'Doplňková činnost'!AP77</f>
        <v>0</v>
      </c>
    </row>
    <row r="78" spans="2:17" outlineLevel="1" x14ac:dyDescent="0.25">
      <c r="B78" s="821"/>
      <c r="C78" s="150" t="s">
        <v>262</v>
      </c>
      <c r="D78" s="150"/>
      <c r="E78" s="824"/>
      <c r="F78" s="138" t="s">
        <v>111</v>
      </c>
      <c r="G78" s="139" t="s">
        <v>58</v>
      </c>
      <c r="H78" s="152">
        <f>'Hlavní činnost'!G78</f>
        <v>4000</v>
      </c>
      <c r="I78" s="153">
        <f>'Doplňková činnost'!G78</f>
        <v>0</v>
      </c>
      <c r="J78" s="154">
        <f>'Hlavní činnost'!O78</f>
        <v>4000</v>
      </c>
      <c r="K78" s="163">
        <f>'Doplňková činnost'!W78</f>
        <v>0</v>
      </c>
      <c r="L78" s="164">
        <f>'Hlavní činnost'!X78</f>
        <v>0</v>
      </c>
      <c r="M78" s="164">
        <f>'Doplňková činnost'!AN78</f>
        <v>0</v>
      </c>
      <c r="N78" s="158">
        <f>'Hlavní činnost'!Y78</f>
        <v>4000</v>
      </c>
      <c r="O78" s="159">
        <f>'Doplňková činnost'!AO78</f>
        <v>0</v>
      </c>
      <c r="P78" s="160">
        <f>'Hlavní činnost'!Z78</f>
        <v>4000</v>
      </c>
      <c r="Q78" s="161">
        <f>'Doplňková činnost'!AP78</f>
        <v>0</v>
      </c>
    </row>
    <row r="79" spans="2:17" outlineLevel="1" x14ac:dyDescent="0.25">
      <c r="B79" s="821"/>
      <c r="C79" s="150" t="s">
        <v>114</v>
      </c>
      <c r="D79" s="150"/>
      <c r="E79" s="824"/>
      <c r="F79" s="138" t="s">
        <v>112</v>
      </c>
      <c r="G79" s="139" t="s">
        <v>113</v>
      </c>
      <c r="H79" s="152">
        <f>'Hlavní činnost'!G79</f>
        <v>7000</v>
      </c>
      <c r="I79" s="153">
        <f>'Doplňková činnost'!G79</f>
        <v>0</v>
      </c>
      <c r="J79" s="154">
        <f>'Hlavní činnost'!O79</f>
        <v>7000</v>
      </c>
      <c r="K79" s="163">
        <f>'Doplňková činnost'!W79</f>
        <v>0</v>
      </c>
      <c r="L79" s="164">
        <f>'Hlavní činnost'!X79</f>
        <v>0</v>
      </c>
      <c r="M79" s="164">
        <f>'Doplňková činnost'!AN79</f>
        <v>0</v>
      </c>
      <c r="N79" s="158">
        <f>'Hlavní činnost'!Y79</f>
        <v>7000</v>
      </c>
      <c r="O79" s="159">
        <f>'Doplňková činnost'!AO79</f>
        <v>0</v>
      </c>
      <c r="P79" s="160">
        <f>'Hlavní činnost'!Z79</f>
        <v>7000</v>
      </c>
      <c r="Q79" s="161">
        <f>'Doplňková činnost'!AP79</f>
        <v>0</v>
      </c>
    </row>
    <row r="80" spans="2:17" outlineLevel="1" x14ac:dyDescent="0.25">
      <c r="B80" s="821"/>
      <c r="C80" s="150" t="s">
        <v>115</v>
      </c>
      <c r="D80" s="150"/>
      <c r="E80" s="824"/>
      <c r="F80" s="138" t="s">
        <v>63</v>
      </c>
      <c r="G80" s="139" t="s">
        <v>60</v>
      </c>
      <c r="H80" s="152">
        <f>'Hlavní činnost'!G80</f>
        <v>0</v>
      </c>
      <c r="I80" s="153">
        <f>'Doplňková činnost'!G80</f>
        <v>0</v>
      </c>
      <c r="J80" s="154">
        <f>'Hlavní činnost'!O80</f>
        <v>0</v>
      </c>
      <c r="K80" s="163">
        <f>'Doplňková činnost'!W80</f>
        <v>0</v>
      </c>
      <c r="L80" s="164">
        <f>'Hlavní činnost'!X80</f>
        <v>0</v>
      </c>
      <c r="M80" s="164">
        <f>'Doplňková činnost'!AN80</f>
        <v>0</v>
      </c>
      <c r="N80" s="158">
        <f>'Hlavní činnost'!Y80</f>
        <v>0</v>
      </c>
      <c r="O80" s="159">
        <f>'Doplňková činnost'!AO80</f>
        <v>0</v>
      </c>
      <c r="P80" s="160">
        <f>'Hlavní činnost'!Z80</f>
        <v>0</v>
      </c>
      <c r="Q80" s="161">
        <f>'Doplňková činnost'!AP80</f>
        <v>0</v>
      </c>
    </row>
    <row r="81" spans="2:17" ht="25.5" outlineLevel="1" x14ac:dyDescent="0.25">
      <c r="B81" s="821"/>
      <c r="C81" s="150" t="s">
        <v>263</v>
      </c>
      <c r="D81" s="150"/>
      <c r="E81" s="824"/>
      <c r="F81" s="138" t="s">
        <v>81</v>
      </c>
      <c r="G81" s="139" t="s">
        <v>78</v>
      </c>
      <c r="H81" s="152">
        <f>'Hlavní činnost'!G81</f>
        <v>10000</v>
      </c>
      <c r="I81" s="153">
        <f>'Doplňková činnost'!G81</f>
        <v>0</v>
      </c>
      <c r="J81" s="154">
        <f>'Hlavní činnost'!O81</f>
        <v>11000</v>
      </c>
      <c r="K81" s="163">
        <f>'Doplňková činnost'!W81</f>
        <v>0</v>
      </c>
      <c r="L81" s="164">
        <f>'Hlavní činnost'!X81</f>
        <v>1000</v>
      </c>
      <c r="M81" s="164">
        <f>'Doplňková činnost'!AN81</f>
        <v>0</v>
      </c>
      <c r="N81" s="158">
        <f>'Hlavní činnost'!Y81</f>
        <v>12000</v>
      </c>
      <c r="O81" s="159">
        <f>'Doplňková činnost'!AO81</f>
        <v>0</v>
      </c>
      <c r="P81" s="160">
        <f>'Hlavní činnost'!Z81</f>
        <v>13000</v>
      </c>
      <c r="Q81" s="161">
        <f>'Doplňková činnost'!AP81</f>
        <v>0</v>
      </c>
    </row>
    <row r="82" spans="2:17" outlineLevel="1" x14ac:dyDescent="0.25">
      <c r="B82" s="821"/>
      <c r="C82" s="150" t="s">
        <v>116</v>
      </c>
      <c r="D82" s="150"/>
      <c r="E82" s="824"/>
      <c r="F82" s="138" t="s">
        <v>83</v>
      </c>
      <c r="G82" s="139" t="s">
        <v>80</v>
      </c>
      <c r="H82" s="152">
        <f>'Hlavní činnost'!G82</f>
        <v>72000</v>
      </c>
      <c r="I82" s="153">
        <f>'Doplňková činnost'!G82</f>
        <v>0</v>
      </c>
      <c r="J82" s="154">
        <f>'Hlavní činnost'!O82</f>
        <v>74000</v>
      </c>
      <c r="K82" s="163">
        <f>'Doplňková činnost'!W82</f>
        <v>0</v>
      </c>
      <c r="L82" s="164">
        <f>'Hlavní činnost'!X82</f>
        <v>2000</v>
      </c>
      <c r="M82" s="164">
        <f>'Doplňková činnost'!AN82</f>
        <v>0</v>
      </c>
      <c r="N82" s="158">
        <f>'Hlavní činnost'!Y82</f>
        <v>76000</v>
      </c>
      <c r="O82" s="159">
        <f>'Doplňková činnost'!AO82</f>
        <v>0</v>
      </c>
      <c r="P82" s="160">
        <f>'Hlavní činnost'!Z82</f>
        <v>78000</v>
      </c>
      <c r="Q82" s="161">
        <f>'Doplňková činnost'!AP82</f>
        <v>0</v>
      </c>
    </row>
    <row r="83" spans="2:17" outlineLevel="1" x14ac:dyDescent="0.25">
      <c r="B83" s="821"/>
      <c r="C83" s="150" t="s">
        <v>322</v>
      </c>
      <c r="D83" s="150"/>
      <c r="E83" s="824"/>
      <c r="F83" s="138" t="s">
        <v>85</v>
      </c>
      <c r="G83" s="139" t="s">
        <v>82</v>
      </c>
      <c r="H83" s="152">
        <f>'Hlavní činnost'!G83</f>
        <v>0</v>
      </c>
      <c r="I83" s="153">
        <f>'Doplňková činnost'!G83</f>
        <v>0</v>
      </c>
      <c r="J83" s="154">
        <f>'Hlavní činnost'!O83</f>
        <v>0</v>
      </c>
      <c r="K83" s="163">
        <f>'Doplňková činnost'!W83</f>
        <v>0</v>
      </c>
      <c r="L83" s="164">
        <f>'Hlavní činnost'!X83</f>
        <v>0</v>
      </c>
      <c r="M83" s="164">
        <f>'Doplňková činnost'!AN83</f>
        <v>0</v>
      </c>
      <c r="N83" s="158">
        <f>'Hlavní činnost'!Y83</f>
        <v>0</v>
      </c>
      <c r="O83" s="159">
        <f>'Doplňková činnost'!AO83</f>
        <v>0</v>
      </c>
      <c r="P83" s="160">
        <f>'Hlavní činnost'!Z83</f>
        <v>0</v>
      </c>
      <c r="Q83" s="161">
        <f>'Doplňková činnost'!AP83</f>
        <v>0</v>
      </c>
    </row>
    <row r="84" spans="2:17" outlineLevel="1" x14ac:dyDescent="0.25">
      <c r="B84" s="821"/>
      <c r="C84" s="150" t="s">
        <v>117</v>
      </c>
      <c r="D84" s="150"/>
      <c r="E84" s="824"/>
      <c r="F84" s="138" t="s">
        <v>87</v>
      </c>
      <c r="G84" s="139" t="s">
        <v>84</v>
      </c>
      <c r="H84" s="152">
        <f>'Hlavní činnost'!G84</f>
        <v>0</v>
      </c>
      <c r="I84" s="153">
        <f>'Doplňková činnost'!G84</f>
        <v>0</v>
      </c>
      <c r="J84" s="154">
        <f>'Hlavní činnost'!O84</f>
        <v>0</v>
      </c>
      <c r="K84" s="163">
        <f>'Doplňková činnost'!W84</f>
        <v>0</v>
      </c>
      <c r="L84" s="164">
        <f>'Hlavní činnost'!X84</f>
        <v>0</v>
      </c>
      <c r="M84" s="164">
        <f>'Doplňková činnost'!AN84</f>
        <v>0</v>
      </c>
      <c r="N84" s="158">
        <f>'Hlavní činnost'!Y84</f>
        <v>0</v>
      </c>
      <c r="O84" s="159">
        <f>'Doplňková činnost'!AO84</f>
        <v>0</v>
      </c>
      <c r="P84" s="160">
        <f>'Hlavní činnost'!Z84</f>
        <v>0</v>
      </c>
      <c r="Q84" s="161">
        <f>'Doplňková činnost'!AP84</f>
        <v>0</v>
      </c>
    </row>
    <row r="85" spans="2:17" ht="24" customHeight="1" outlineLevel="1" x14ac:dyDescent="0.25">
      <c r="B85" s="821"/>
      <c r="C85" s="150" t="s">
        <v>118</v>
      </c>
      <c r="D85" s="150"/>
      <c r="E85" s="824"/>
      <c r="F85" s="138" t="s">
        <v>89</v>
      </c>
      <c r="G85" s="139" t="s">
        <v>86</v>
      </c>
      <c r="H85" s="152">
        <f>'Hlavní činnost'!G85</f>
        <v>22000</v>
      </c>
      <c r="I85" s="153">
        <f>'Doplňková činnost'!G85</f>
        <v>1000</v>
      </c>
      <c r="J85" s="154">
        <f>'Hlavní činnost'!O85</f>
        <v>23000</v>
      </c>
      <c r="K85" s="163">
        <f>'Doplňková činnost'!W85</f>
        <v>1000</v>
      </c>
      <c r="L85" s="164">
        <f>'Hlavní činnost'!X85</f>
        <v>1000</v>
      </c>
      <c r="M85" s="164">
        <f>'Doplňková činnost'!AN85</f>
        <v>0</v>
      </c>
      <c r="N85" s="158">
        <f>'Hlavní činnost'!Y85</f>
        <v>24000</v>
      </c>
      <c r="O85" s="159">
        <f>'Doplňková činnost'!AO85</f>
        <v>1000</v>
      </c>
      <c r="P85" s="160">
        <f>'Hlavní činnost'!Z85</f>
        <v>25000</v>
      </c>
      <c r="Q85" s="161">
        <f>'Doplňková činnost'!AP85</f>
        <v>1000</v>
      </c>
    </row>
    <row r="86" spans="2:17" ht="25.5" outlineLevel="1" x14ac:dyDescent="0.25">
      <c r="B86" s="821"/>
      <c r="C86" s="150" t="s">
        <v>121</v>
      </c>
      <c r="D86" s="150"/>
      <c r="E86" s="824"/>
      <c r="F86" s="138" t="s">
        <v>119</v>
      </c>
      <c r="G86" s="139" t="s">
        <v>120</v>
      </c>
      <c r="H86" s="152">
        <f>'Hlavní činnost'!G86</f>
        <v>0</v>
      </c>
      <c r="I86" s="153">
        <f>'Doplňková činnost'!G86</f>
        <v>0</v>
      </c>
      <c r="J86" s="154">
        <f>'Hlavní činnost'!O86</f>
        <v>0</v>
      </c>
      <c r="K86" s="163">
        <f>'Doplňková činnost'!W86</f>
        <v>0</v>
      </c>
      <c r="L86" s="164">
        <f>'Hlavní činnost'!X86</f>
        <v>0</v>
      </c>
      <c r="M86" s="164">
        <f>'Doplňková činnost'!AN86</f>
        <v>0</v>
      </c>
      <c r="N86" s="158">
        <f>'Hlavní činnost'!Y86</f>
        <v>0</v>
      </c>
      <c r="O86" s="159">
        <f>'Doplňková činnost'!AO86</f>
        <v>0</v>
      </c>
      <c r="P86" s="160">
        <f>'Hlavní činnost'!Z86</f>
        <v>0</v>
      </c>
      <c r="Q86" s="161">
        <f>'Doplňková činnost'!AP86</f>
        <v>0</v>
      </c>
    </row>
    <row r="87" spans="2:17" ht="38.25" outlineLevel="1" x14ac:dyDescent="0.25">
      <c r="B87" s="821"/>
      <c r="C87" s="150" t="s">
        <v>122</v>
      </c>
      <c r="D87" s="150"/>
      <c r="E87" s="824"/>
      <c r="F87" s="138" t="s">
        <v>91</v>
      </c>
      <c r="G87" s="139" t="s">
        <v>88</v>
      </c>
      <c r="H87" s="152">
        <f>'Hlavní činnost'!G87</f>
        <v>1000</v>
      </c>
      <c r="I87" s="153">
        <f>'Doplňková činnost'!G87</f>
        <v>0</v>
      </c>
      <c r="J87" s="154">
        <f>'Hlavní činnost'!O87</f>
        <v>1000</v>
      </c>
      <c r="K87" s="163">
        <f>'Doplňková činnost'!W87</f>
        <v>0</v>
      </c>
      <c r="L87" s="164">
        <f>'Hlavní činnost'!X87</f>
        <v>0</v>
      </c>
      <c r="M87" s="164">
        <f>'Doplňková činnost'!AN87</f>
        <v>0</v>
      </c>
      <c r="N87" s="158">
        <f>'Hlavní činnost'!Y87</f>
        <v>1000</v>
      </c>
      <c r="O87" s="159">
        <f>'Doplňková činnost'!AO87</f>
        <v>0</v>
      </c>
      <c r="P87" s="160">
        <f>'Hlavní činnost'!Z87</f>
        <v>1000</v>
      </c>
      <c r="Q87" s="161">
        <f>'Doplňková činnost'!AP87</f>
        <v>0</v>
      </c>
    </row>
    <row r="88" spans="2:17" outlineLevel="1" x14ac:dyDescent="0.25">
      <c r="B88" s="821"/>
      <c r="C88" s="150" t="s">
        <v>123</v>
      </c>
      <c r="D88" s="150"/>
      <c r="E88" s="824"/>
      <c r="F88" s="138" t="s">
        <v>93</v>
      </c>
      <c r="G88" s="139" t="s">
        <v>90</v>
      </c>
      <c r="H88" s="152">
        <f>'Hlavní činnost'!G88</f>
        <v>28000</v>
      </c>
      <c r="I88" s="153">
        <f>'Doplňková činnost'!G88</f>
        <v>1000</v>
      </c>
      <c r="J88" s="154">
        <f>'Hlavní činnost'!O88</f>
        <v>30000</v>
      </c>
      <c r="K88" s="163">
        <f>'Doplňková činnost'!W88</f>
        <v>1000</v>
      </c>
      <c r="L88" s="164">
        <f>'Hlavní činnost'!X88</f>
        <v>2000</v>
      </c>
      <c r="M88" s="164">
        <f>'Doplňková činnost'!AN88</f>
        <v>0</v>
      </c>
      <c r="N88" s="158">
        <f>'Hlavní činnost'!Y88</f>
        <v>32000</v>
      </c>
      <c r="O88" s="159">
        <f>'Doplňková činnost'!AO88</f>
        <v>1000</v>
      </c>
      <c r="P88" s="160">
        <f>'Hlavní činnost'!Z88</f>
        <v>34000</v>
      </c>
      <c r="Q88" s="161">
        <f>'Doplňková činnost'!AP88</f>
        <v>1000</v>
      </c>
    </row>
    <row r="89" spans="2:17" outlineLevel="1" x14ac:dyDescent="0.25">
      <c r="B89" s="821"/>
      <c r="C89" s="150" t="s">
        <v>125</v>
      </c>
      <c r="D89" s="150"/>
      <c r="E89" s="824"/>
      <c r="F89" s="138" t="s">
        <v>124</v>
      </c>
      <c r="G89" s="139" t="s">
        <v>92</v>
      </c>
      <c r="H89" s="152">
        <f>'Hlavní činnost'!G89</f>
        <v>0</v>
      </c>
      <c r="I89" s="153">
        <f>'Doplňková činnost'!G89</f>
        <v>0</v>
      </c>
      <c r="J89" s="154">
        <f>'Hlavní činnost'!O89</f>
        <v>0</v>
      </c>
      <c r="K89" s="163">
        <f>'Doplňková činnost'!W89</f>
        <v>0</v>
      </c>
      <c r="L89" s="164">
        <f>'Hlavní činnost'!X89</f>
        <v>0</v>
      </c>
      <c r="M89" s="164">
        <f>'Doplňková činnost'!AN89</f>
        <v>0</v>
      </c>
      <c r="N89" s="158">
        <f>'Hlavní činnost'!Y89</f>
        <v>0</v>
      </c>
      <c r="O89" s="159">
        <f>'Doplňková činnost'!AO89</f>
        <v>0</v>
      </c>
      <c r="P89" s="160">
        <f>'Hlavní činnost'!Z89</f>
        <v>0</v>
      </c>
      <c r="Q89" s="161">
        <f>'Doplňková činnost'!AP89</f>
        <v>0</v>
      </c>
    </row>
    <row r="90" spans="2:17" ht="25.5" outlineLevel="1" x14ac:dyDescent="0.25">
      <c r="B90" s="821"/>
      <c r="C90" s="150" t="s">
        <v>128</v>
      </c>
      <c r="D90" s="150"/>
      <c r="E90" s="824"/>
      <c r="F90" s="138" t="s">
        <v>126</v>
      </c>
      <c r="G90" s="139" t="s">
        <v>127</v>
      </c>
      <c r="H90" s="152">
        <f>'Hlavní činnost'!G90</f>
        <v>0</v>
      </c>
      <c r="I90" s="153">
        <f>'Doplňková činnost'!G90</f>
        <v>0</v>
      </c>
      <c r="J90" s="154">
        <f>'Hlavní činnost'!O90</f>
        <v>0</v>
      </c>
      <c r="K90" s="163">
        <f>'Doplňková činnost'!W90</f>
        <v>0</v>
      </c>
      <c r="L90" s="164">
        <f>'Hlavní činnost'!X90</f>
        <v>0</v>
      </c>
      <c r="M90" s="164">
        <f>'Doplňková činnost'!AN90</f>
        <v>0</v>
      </c>
      <c r="N90" s="158">
        <f>'Hlavní činnost'!Y90</f>
        <v>0</v>
      </c>
      <c r="O90" s="159">
        <f>'Doplňková činnost'!AO90</f>
        <v>0</v>
      </c>
      <c r="P90" s="160">
        <f>'Hlavní činnost'!Z90</f>
        <v>0</v>
      </c>
      <c r="Q90" s="161">
        <f>'Doplňková činnost'!AP90</f>
        <v>0</v>
      </c>
    </row>
    <row r="91" spans="2:17" outlineLevel="1" x14ac:dyDescent="0.25">
      <c r="B91" s="821"/>
      <c r="C91" s="150" t="s">
        <v>131</v>
      </c>
      <c r="D91" s="150"/>
      <c r="E91" s="824"/>
      <c r="F91" s="138" t="s">
        <v>129</v>
      </c>
      <c r="G91" s="139" t="s">
        <v>130</v>
      </c>
      <c r="H91" s="152">
        <f>'Hlavní činnost'!G91</f>
        <v>0</v>
      </c>
      <c r="I91" s="153">
        <f>'Doplňková činnost'!G91</f>
        <v>0</v>
      </c>
      <c r="J91" s="154">
        <f>'Hlavní činnost'!O91</f>
        <v>0</v>
      </c>
      <c r="K91" s="163">
        <f>'Doplňková činnost'!W91</f>
        <v>0</v>
      </c>
      <c r="L91" s="164">
        <f>'Hlavní činnost'!X91</f>
        <v>0</v>
      </c>
      <c r="M91" s="164">
        <f>'Doplňková činnost'!AN91</f>
        <v>0</v>
      </c>
      <c r="N91" s="158">
        <f>'Hlavní činnost'!Y91</f>
        <v>0</v>
      </c>
      <c r="O91" s="159">
        <f>'Doplňková činnost'!AO91</f>
        <v>0</v>
      </c>
      <c r="P91" s="160">
        <f>'Hlavní činnost'!Z91</f>
        <v>0</v>
      </c>
      <c r="Q91" s="161">
        <f>'Doplňková činnost'!AP91</f>
        <v>0</v>
      </c>
    </row>
    <row r="92" spans="2:17" outlineLevel="1" x14ac:dyDescent="0.25">
      <c r="B92" s="821"/>
      <c r="C92" s="150" t="s">
        <v>134</v>
      </c>
      <c r="D92" s="150"/>
      <c r="E92" s="824"/>
      <c r="F92" s="138" t="s">
        <v>132</v>
      </c>
      <c r="G92" s="139" t="s">
        <v>133</v>
      </c>
      <c r="H92" s="152">
        <f>'Hlavní činnost'!G92</f>
        <v>0</v>
      </c>
      <c r="I92" s="153">
        <f>'Doplňková činnost'!G92</f>
        <v>0</v>
      </c>
      <c r="J92" s="154">
        <f>'Hlavní činnost'!O92</f>
        <v>0</v>
      </c>
      <c r="K92" s="163">
        <f>'Doplňková činnost'!W92</f>
        <v>0</v>
      </c>
      <c r="L92" s="164">
        <f>'Hlavní činnost'!X92</f>
        <v>0</v>
      </c>
      <c r="M92" s="164">
        <f>'Doplňková činnost'!AN92</f>
        <v>0</v>
      </c>
      <c r="N92" s="158">
        <f>'Hlavní činnost'!Y92</f>
        <v>0</v>
      </c>
      <c r="O92" s="159">
        <f>'Doplňková činnost'!AO92</f>
        <v>0</v>
      </c>
      <c r="P92" s="160">
        <f>'Hlavní činnost'!Z92</f>
        <v>0</v>
      </c>
      <c r="Q92" s="161">
        <f>'Doplňková činnost'!AP92</f>
        <v>0</v>
      </c>
    </row>
    <row r="93" spans="2:17" outlineLevel="1" x14ac:dyDescent="0.25">
      <c r="B93" s="821"/>
      <c r="C93" s="150" t="s">
        <v>137</v>
      </c>
      <c r="D93" s="150"/>
      <c r="E93" s="824"/>
      <c r="F93" s="138" t="s">
        <v>135</v>
      </c>
      <c r="G93" s="139" t="s">
        <v>136</v>
      </c>
      <c r="H93" s="152">
        <f>'Hlavní činnost'!G93</f>
        <v>0</v>
      </c>
      <c r="I93" s="153">
        <f>'Doplňková činnost'!G93</f>
        <v>0</v>
      </c>
      <c r="J93" s="154">
        <f>'Hlavní činnost'!O93</f>
        <v>3000</v>
      </c>
      <c r="K93" s="163">
        <f>'Doplňková činnost'!W93</f>
        <v>0</v>
      </c>
      <c r="L93" s="164">
        <f>'Hlavní činnost'!X93</f>
        <v>3000</v>
      </c>
      <c r="M93" s="164">
        <f>'Doplňková činnost'!AN93</f>
        <v>0</v>
      </c>
      <c r="N93" s="158">
        <f>'Hlavní činnost'!Y93</f>
        <v>0</v>
      </c>
      <c r="O93" s="159">
        <f>'Doplňková činnost'!AO93</f>
        <v>0</v>
      </c>
      <c r="P93" s="160">
        <f>'Hlavní činnost'!Z93</f>
        <v>4000</v>
      </c>
      <c r="Q93" s="161">
        <f>'Doplňková činnost'!AP93</f>
        <v>0</v>
      </c>
    </row>
    <row r="94" spans="2:17" ht="25.5" outlineLevel="1" x14ac:dyDescent="0.25">
      <c r="B94" s="821"/>
      <c r="C94" s="150" t="s">
        <v>140</v>
      </c>
      <c r="D94" s="150"/>
      <c r="E94" s="824"/>
      <c r="F94" s="138" t="s">
        <v>138</v>
      </c>
      <c r="G94" s="139" t="s">
        <v>139</v>
      </c>
      <c r="H94" s="152">
        <f>'Hlavní činnost'!G94</f>
        <v>0</v>
      </c>
      <c r="I94" s="153">
        <f>'Doplňková činnost'!G94</f>
        <v>0</v>
      </c>
      <c r="J94" s="154">
        <f>'Hlavní činnost'!O94</f>
        <v>0</v>
      </c>
      <c r="K94" s="163">
        <f>'Doplňková činnost'!W94</f>
        <v>0</v>
      </c>
      <c r="L94" s="164">
        <f>'Hlavní činnost'!X94</f>
        <v>0</v>
      </c>
      <c r="M94" s="164">
        <f>'Doplňková činnost'!AN94</f>
        <v>0</v>
      </c>
      <c r="N94" s="158">
        <f>'Hlavní činnost'!Y94</f>
        <v>0</v>
      </c>
      <c r="O94" s="159">
        <f>'Doplňková činnost'!AO94</f>
        <v>0</v>
      </c>
      <c r="P94" s="160">
        <f>'Hlavní činnost'!Z94</f>
        <v>0</v>
      </c>
      <c r="Q94" s="161">
        <f>'Doplňková činnost'!AP94</f>
        <v>0</v>
      </c>
    </row>
    <row r="95" spans="2:17" ht="24" customHeight="1" outlineLevel="1" x14ac:dyDescent="0.25">
      <c r="B95" s="821"/>
      <c r="C95" s="150" t="s">
        <v>142</v>
      </c>
      <c r="D95" s="150"/>
      <c r="E95" s="824"/>
      <c r="F95" s="138" t="s">
        <v>141</v>
      </c>
      <c r="G95" s="139" t="s">
        <v>94</v>
      </c>
      <c r="H95" s="152">
        <f>'Hlavní činnost'!G95</f>
        <v>0</v>
      </c>
      <c r="I95" s="153">
        <f>'Doplňková činnost'!G95</f>
        <v>0</v>
      </c>
      <c r="J95" s="154">
        <f>'Hlavní činnost'!O95</f>
        <v>0</v>
      </c>
      <c r="K95" s="163">
        <f>'Doplňková činnost'!W95</f>
        <v>0</v>
      </c>
      <c r="L95" s="164">
        <f>'Hlavní činnost'!X95</f>
        <v>0</v>
      </c>
      <c r="M95" s="164">
        <f>'Doplňková činnost'!AN95</f>
        <v>0</v>
      </c>
      <c r="N95" s="158">
        <f>'Hlavní činnost'!Y95</f>
        <v>0</v>
      </c>
      <c r="O95" s="159">
        <f>'Doplňková činnost'!AO95</f>
        <v>0</v>
      </c>
      <c r="P95" s="160">
        <f>'Hlavní činnost'!Z95</f>
        <v>0</v>
      </c>
      <c r="Q95" s="161">
        <f>'Doplňková činnost'!AP95</f>
        <v>0</v>
      </c>
    </row>
    <row r="96" spans="2:17" ht="25.5" outlineLevel="1" x14ac:dyDescent="0.25">
      <c r="B96" s="821"/>
      <c r="C96" s="150" t="s">
        <v>143</v>
      </c>
      <c r="D96" s="150"/>
      <c r="E96" s="824"/>
      <c r="F96" s="138" t="s">
        <v>73</v>
      </c>
      <c r="G96" s="139" t="s">
        <v>380</v>
      </c>
      <c r="H96" s="152">
        <f>'Hlavní činnost'!G96</f>
        <v>0</v>
      </c>
      <c r="I96" s="153">
        <f>'Doplňková činnost'!G96</f>
        <v>0</v>
      </c>
      <c r="J96" s="154">
        <f>'Hlavní činnost'!O96</f>
        <v>0</v>
      </c>
      <c r="K96" s="163">
        <f>'Doplňková činnost'!W96</f>
        <v>0</v>
      </c>
      <c r="L96" s="164">
        <f>'Hlavní činnost'!X96</f>
        <v>0</v>
      </c>
      <c r="M96" s="164">
        <f>'Doplňková činnost'!AN96</f>
        <v>0</v>
      </c>
      <c r="N96" s="158">
        <f>'Hlavní činnost'!Y96</f>
        <v>0</v>
      </c>
      <c r="O96" s="159">
        <f>'Doplňková činnost'!AO96</f>
        <v>0</v>
      </c>
      <c r="P96" s="160">
        <f>'Hlavní činnost'!Z96</f>
        <v>0</v>
      </c>
      <c r="Q96" s="161">
        <f>'Doplňková činnost'!AP96</f>
        <v>0</v>
      </c>
    </row>
    <row r="97" spans="2:17" outlineLevel="1" x14ac:dyDescent="0.25">
      <c r="B97" s="821"/>
      <c r="C97" s="167" t="s">
        <v>323</v>
      </c>
      <c r="D97" s="167"/>
      <c r="E97" s="824"/>
      <c r="F97" s="138" t="s">
        <v>378</v>
      </c>
      <c r="G97" s="139" t="s">
        <v>379</v>
      </c>
      <c r="H97" s="152">
        <f>'Hlavní činnost'!G97</f>
        <v>0</v>
      </c>
      <c r="I97" s="153">
        <f>'Doplňková činnost'!G97</f>
        <v>0</v>
      </c>
      <c r="J97" s="154">
        <f>'Hlavní činnost'!O97</f>
        <v>0</v>
      </c>
      <c r="K97" s="163">
        <f>'Doplňková činnost'!W97</f>
        <v>0</v>
      </c>
      <c r="L97" s="164">
        <f>'Hlavní činnost'!X97</f>
        <v>0</v>
      </c>
      <c r="M97" s="164">
        <f>'Doplňková činnost'!AN97</f>
        <v>0</v>
      </c>
      <c r="N97" s="158">
        <f>'Hlavní činnost'!Y97</f>
        <v>0</v>
      </c>
      <c r="O97" s="159">
        <f>'Doplňková činnost'!AO97</f>
        <v>0</v>
      </c>
      <c r="P97" s="160">
        <f>'Hlavní činnost'!Z97</f>
        <v>0</v>
      </c>
      <c r="Q97" s="161">
        <f>'Doplňková činnost'!AP97</f>
        <v>0</v>
      </c>
    </row>
    <row r="98" spans="2:17" outlineLevel="1" x14ac:dyDescent="0.25">
      <c r="B98" s="822"/>
      <c r="C98" s="150" t="s">
        <v>23</v>
      </c>
      <c r="D98" s="150"/>
      <c r="E98" s="825"/>
      <c r="F98" s="138"/>
      <c r="G98" s="139"/>
      <c r="H98" s="152">
        <f>'Hlavní činnost'!G98</f>
        <v>933000</v>
      </c>
      <c r="I98" s="153">
        <f>'Doplňková činnost'!G98</f>
        <v>0</v>
      </c>
      <c r="J98" s="154">
        <f>'Hlavní činnost'!O98</f>
        <v>806000</v>
      </c>
      <c r="K98" s="163">
        <f>'Doplňková činnost'!W98</f>
        <v>0</v>
      </c>
      <c r="L98" s="164">
        <f>'Hlavní činnost'!X98</f>
        <v>-127000</v>
      </c>
      <c r="M98" s="164">
        <f>'Doplňková činnost'!AN98</f>
        <v>0</v>
      </c>
      <c r="N98" s="158">
        <f>'Hlavní činnost'!Y98</f>
        <v>613000</v>
      </c>
      <c r="O98" s="159">
        <f>'Doplňková činnost'!AO98</f>
        <v>0</v>
      </c>
      <c r="P98" s="160">
        <f>'Hlavní činnost'!Z98</f>
        <v>618000</v>
      </c>
      <c r="Q98" s="161">
        <f>'Doplňková činnost'!AP98</f>
        <v>0</v>
      </c>
    </row>
    <row r="99" spans="2:17" x14ac:dyDescent="0.25">
      <c r="B99" s="840" t="s">
        <v>264</v>
      </c>
      <c r="C99" s="841"/>
      <c r="D99" s="168"/>
      <c r="E99" s="137" t="s">
        <v>225</v>
      </c>
      <c r="F99" s="138"/>
      <c r="G99" s="139"/>
      <c r="H99" s="140">
        <f>'Hlavní činnost'!G99</f>
        <v>5316000</v>
      </c>
      <c r="I99" s="141">
        <f>'Doplňková činnost'!G99</f>
        <v>30000</v>
      </c>
      <c r="J99" s="142">
        <f>'Hlavní činnost'!O99</f>
        <v>4903000</v>
      </c>
      <c r="K99" s="165">
        <f>'Doplňková činnost'!W99</f>
        <v>32000</v>
      </c>
      <c r="L99" s="166">
        <f>'Hlavní činnost'!X99</f>
        <v>-413000</v>
      </c>
      <c r="M99" s="166">
        <f>'Doplňková činnost'!AN99</f>
        <v>2000</v>
      </c>
      <c r="N99" s="146">
        <f>'Hlavní činnost'!Y99</f>
        <v>5143000</v>
      </c>
      <c r="O99" s="147">
        <f>'Doplňková činnost'!AO99</f>
        <v>34000</v>
      </c>
      <c r="P99" s="148">
        <f>'Hlavní činnost'!Z99</f>
        <v>5354000</v>
      </c>
      <c r="Q99" s="149">
        <f>'Doplňková činnost'!AP99</f>
        <v>36000</v>
      </c>
    </row>
    <row r="100" spans="2:17" outlineLevel="1" x14ac:dyDescent="0.25">
      <c r="B100" s="837" t="s">
        <v>5</v>
      </c>
      <c r="C100" s="150" t="s">
        <v>144</v>
      </c>
      <c r="D100" s="150"/>
      <c r="E100" s="823" t="s">
        <v>225</v>
      </c>
      <c r="F100" s="138" t="s">
        <v>55</v>
      </c>
      <c r="G100" s="139" t="s">
        <v>56</v>
      </c>
      <c r="H100" s="152">
        <f>'Hlavní činnost'!G100</f>
        <v>4866000</v>
      </c>
      <c r="I100" s="153">
        <f>'Doplňková činnost'!G100</f>
        <v>30000</v>
      </c>
      <c r="J100" s="154">
        <f>'Hlavní činnost'!O100</f>
        <v>4403000</v>
      </c>
      <c r="K100" s="163">
        <f>'Doplňková činnost'!W100</f>
        <v>32000</v>
      </c>
      <c r="L100" s="164">
        <f>'Hlavní činnost'!X100</f>
        <v>-463000</v>
      </c>
      <c r="M100" s="164">
        <f>'Doplňková činnost'!AN100</f>
        <v>2000</v>
      </c>
      <c r="N100" s="158" t="str">
        <f>'Hlavní činnost'!Y100</f>
        <v>x</v>
      </c>
      <c r="O100" s="159" t="str">
        <f>'Doplňková činnost'!AO100</f>
        <v>x</v>
      </c>
      <c r="P100" s="160" t="str">
        <f>'Hlavní činnost'!Z100</f>
        <v>x</v>
      </c>
      <c r="Q100" s="161" t="str">
        <f>'Doplňková činnost'!AP100</f>
        <v>x</v>
      </c>
    </row>
    <row r="101" spans="2:17" outlineLevel="1" x14ac:dyDescent="0.25">
      <c r="B101" s="838"/>
      <c r="C101" s="150" t="s">
        <v>145</v>
      </c>
      <c r="D101" s="150"/>
      <c r="E101" s="824"/>
      <c r="F101" s="138" t="s">
        <v>61</v>
      </c>
      <c r="G101" s="139" t="s">
        <v>62</v>
      </c>
      <c r="H101" s="152">
        <f>'Hlavní činnost'!G101</f>
        <v>450000</v>
      </c>
      <c r="I101" s="153">
        <f>'Doplňková činnost'!G101</f>
        <v>0</v>
      </c>
      <c r="J101" s="154">
        <f>'Hlavní činnost'!O101</f>
        <v>500000</v>
      </c>
      <c r="K101" s="163">
        <f>'Doplňková činnost'!W101</f>
        <v>0</v>
      </c>
      <c r="L101" s="164">
        <f>'Hlavní činnost'!X101</f>
        <v>50000</v>
      </c>
      <c r="M101" s="164">
        <f>'Doplňková činnost'!AN101</f>
        <v>0</v>
      </c>
      <c r="N101" s="158" t="str">
        <f>'Hlavní činnost'!Y101</f>
        <v>x</v>
      </c>
      <c r="O101" s="159" t="str">
        <f>'Doplňková činnost'!AO101</f>
        <v>x</v>
      </c>
      <c r="P101" s="160" t="str">
        <f>'Hlavní činnost'!Z101</f>
        <v>x</v>
      </c>
      <c r="Q101" s="161" t="str">
        <f>'Doplňková činnost'!AP101</f>
        <v>x</v>
      </c>
    </row>
    <row r="102" spans="2:17" outlineLevel="1" x14ac:dyDescent="0.25">
      <c r="B102" s="838"/>
      <c r="C102" s="150" t="s">
        <v>146</v>
      </c>
      <c r="D102" s="150"/>
      <c r="E102" s="824"/>
      <c r="F102" s="138" t="s">
        <v>65</v>
      </c>
      <c r="G102" s="139" t="s">
        <v>64</v>
      </c>
      <c r="H102" s="152">
        <f>'Hlavní činnost'!G102</f>
        <v>0</v>
      </c>
      <c r="I102" s="153">
        <f>'Doplňková činnost'!G102</f>
        <v>0</v>
      </c>
      <c r="J102" s="154">
        <f>'Hlavní činnost'!O102</f>
        <v>0</v>
      </c>
      <c r="K102" s="163">
        <f>'Doplňková činnost'!W102</f>
        <v>0</v>
      </c>
      <c r="L102" s="164">
        <f>'Hlavní činnost'!X102</f>
        <v>0</v>
      </c>
      <c r="M102" s="164">
        <f>'Doplňková činnost'!AN102</f>
        <v>0</v>
      </c>
      <c r="N102" s="158" t="str">
        <f>'Hlavní činnost'!Y102</f>
        <v>x</v>
      </c>
      <c r="O102" s="159" t="str">
        <f>'Doplňková činnost'!AO102</f>
        <v>x</v>
      </c>
      <c r="P102" s="160" t="str">
        <f>'Hlavní činnost'!Z102</f>
        <v>x</v>
      </c>
      <c r="Q102" s="161" t="str">
        <f>'Doplňková činnost'!AP102</f>
        <v>x</v>
      </c>
    </row>
    <row r="103" spans="2:17" ht="25.5" outlineLevel="1" x14ac:dyDescent="0.25">
      <c r="B103" s="838"/>
      <c r="C103" s="150" t="s">
        <v>309</v>
      </c>
      <c r="D103" s="150"/>
      <c r="E103" s="824"/>
      <c r="F103" s="138" t="s">
        <v>67</v>
      </c>
      <c r="G103" s="139" t="s">
        <v>66</v>
      </c>
      <c r="H103" s="152">
        <f>'Hlavní činnost'!G103</f>
        <v>0</v>
      </c>
      <c r="I103" s="153">
        <f>'Doplňková činnost'!G103</f>
        <v>0</v>
      </c>
      <c r="J103" s="154">
        <f>'Hlavní činnost'!O103</f>
        <v>0</v>
      </c>
      <c r="K103" s="163">
        <f>'Doplňková činnost'!W103</f>
        <v>0</v>
      </c>
      <c r="L103" s="164">
        <f>'Hlavní činnost'!X103</f>
        <v>0</v>
      </c>
      <c r="M103" s="164">
        <f>'Doplňková činnost'!AN103</f>
        <v>0</v>
      </c>
      <c r="N103" s="158" t="str">
        <f>'Hlavní činnost'!Y103</f>
        <v>x</v>
      </c>
      <c r="O103" s="159" t="str">
        <f>'Doplňková činnost'!AO103</f>
        <v>x</v>
      </c>
      <c r="P103" s="160" t="str">
        <f>'Hlavní činnost'!Z103</f>
        <v>x</v>
      </c>
      <c r="Q103" s="161" t="str">
        <f>'Doplňková činnost'!AP103</f>
        <v>x</v>
      </c>
    </row>
    <row r="104" spans="2:17" outlineLevel="1" x14ac:dyDescent="0.25">
      <c r="B104" s="839"/>
      <c r="C104" s="150" t="s">
        <v>23</v>
      </c>
      <c r="D104" s="150"/>
      <c r="E104" s="825"/>
      <c r="F104" s="138"/>
      <c r="G104" s="139"/>
      <c r="H104" s="152">
        <f>'Hlavní činnost'!G104</f>
        <v>0</v>
      </c>
      <c r="I104" s="153">
        <f>'Doplňková činnost'!G104</f>
        <v>0</v>
      </c>
      <c r="J104" s="154">
        <f>'Hlavní činnost'!O104</f>
        <v>0</v>
      </c>
      <c r="K104" s="163">
        <f>'Doplňková činnost'!W104</f>
        <v>0</v>
      </c>
      <c r="L104" s="164">
        <f>'Hlavní činnost'!X104</f>
        <v>0</v>
      </c>
      <c r="M104" s="164">
        <f>'Doplňková činnost'!AN104</f>
        <v>0</v>
      </c>
      <c r="N104" s="158" t="str">
        <f>'Hlavní činnost'!Y104</f>
        <v>x</v>
      </c>
      <c r="O104" s="159" t="str">
        <f>'Doplňková činnost'!AO104</f>
        <v>x</v>
      </c>
      <c r="P104" s="160" t="str">
        <f>'Hlavní činnost'!Z104</f>
        <v>x</v>
      </c>
      <c r="Q104" s="161" t="str">
        <f>'Doplňková činnost'!AP104</f>
        <v>x</v>
      </c>
    </row>
    <row r="105" spans="2:17" x14ac:dyDescent="0.25">
      <c r="B105" s="796" t="s">
        <v>265</v>
      </c>
      <c r="C105" s="797"/>
      <c r="D105" s="162"/>
      <c r="E105" s="137" t="s">
        <v>226</v>
      </c>
      <c r="F105" s="138"/>
      <c r="G105" s="139"/>
      <c r="H105" s="140">
        <f>'Hlavní činnost'!G105</f>
        <v>1796000</v>
      </c>
      <c r="I105" s="141">
        <f>'Doplňková činnost'!G105</f>
        <v>10000</v>
      </c>
      <c r="J105" s="142">
        <f>'Hlavní činnost'!O105</f>
        <v>1657000</v>
      </c>
      <c r="K105" s="165">
        <f>'Doplňková činnost'!W105</f>
        <v>11000</v>
      </c>
      <c r="L105" s="166">
        <f>'Hlavní činnost'!X105</f>
        <v>-139000</v>
      </c>
      <c r="M105" s="166">
        <f>'Doplňková činnost'!AN105</f>
        <v>1000</v>
      </c>
      <c r="N105" s="146">
        <f>'Hlavní činnost'!Y105</f>
        <v>1738000</v>
      </c>
      <c r="O105" s="147">
        <f>'Doplňková činnost'!AO105</f>
        <v>12000</v>
      </c>
      <c r="P105" s="148">
        <f>'Hlavní činnost'!Z105</f>
        <v>1810000</v>
      </c>
      <c r="Q105" s="149">
        <f>'Doplňková činnost'!AP105</f>
        <v>12000</v>
      </c>
    </row>
    <row r="106" spans="2:17" outlineLevel="1" x14ac:dyDescent="0.25">
      <c r="B106" s="832" t="s">
        <v>5</v>
      </c>
      <c r="C106" s="169" t="s">
        <v>147</v>
      </c>
      <c r="D106" s="169"/>
      <c r="E106" s="823" t="s">
        <v>226</v>
      </c>
      <c r="F106" s="138" t="s">
        <v>55</v>
      </c>
      <c r="G106" s="139" t="s">
        <v>56</v>
      </c>
      <c r="H106" s="152">
        <f>'Hlavní činnost'!G106</f>
        <v>1318000</v>
      </c>
      <c r="I106" s="153">
        <f>'Doplňková činnost'!G106</f>
        <v>7000</v>
      </c>
      <c r="J106" s="154">
        <f>'Hlavní činnost'!O106</f>
        <v>1216000</v>
      </c>
      <c r="K106" s="163">
        <f>'Doplňková činnost'!W106</f>
        <v>8000</v>
      </c>
      <c r="L106" s="164">
        <f>'Hlavní činnost'!X106</f>
        <v>-102000</v>
      </c>
      <c r="M106" s="164">
        <f>'Doplňková činnost'!AN106</f>
        <v>1000</v>
      </c>
      <c r="N106" s="158" t="str">
        <f>'Hlavní činnost'!Y106</f>
        <v>x</v>
      </c>
      <c r="O106" s="159" t="str">
        <f>'Doplňková činnost'!AO106</f>
        <v>x</v>
      </c>
      <c r="P106" s="160" t="str">
        <f>'Hlavní činnost'!Z106</f>
        <v>x</v>
      </c>
      <c r="Q106" s="161" t="str">
        <f>'Doplňková činnost'!AP106</f>
        <v>x</v>
      </c>
    </row>
    <row r="107" spans="2:17" outlineLevel="1" x14ac:dyDescent="0.25">
      <c r="B107" s="833"/>
      <c r="C107" s="169" t="s">
        <v>148</v>
      </c>
      <c r="D107" s="169"/>
      <c r="E107" s="824"/>
      <c r="F107" s="138" t="s">
        <v>61</v>
      </c>
      <c r="G107" s="139" t="s">
        <v>62</v>
      </c>
      <c r="H107" s="152">
        <f>'Hlavní činnost'!G107</f>
        <v>478000</v>
      </c>
      <c r="I107" s="153">
        <f>'Doplňková činnost'!G107</f>
        <v>3000</v>
      </c>
      <c r="J107" s="154">
        <f>'Hlavní činnost'!O107</f>
        <v>441000</v>
      </c>
      <c r="K107" s="163">
        <f>'Doplňková činnost'!W107</f>
        <v>3000</v>
      </c>
      <c r="L107" s="164">
        <f>'Hlavní činnost'!X107</f>
        <v>-37000</v>
      </c>
      <c r="M107" s="164">
        <f>'Doplňková činnost'!AN107</f>
        <v>0</v>
      </c>
      <c r="N107" s="158" t="str">
        <f>'Hlavní činnost'!Y107</f>
        <v>x</v>
      </c>
      <c r="O107" s="159" t="str">
        <f>'Doplňková činnost'!AO107</f>
        <v>x</v>
      </c>
      <c r="P107" s="160" t="str">
        <f>'Hlavní činnost'!Z107</f>
        <v>x</v>
      </c>
      <c r="Q107" s="161" t="str">
        <f>'Doplňková činnost'!AP107</f>
        <v>x</v>
      </c>
    </row>
    <row r="108" spans="2:17" outlineLevel="1" x14ac:dyDescent="0.25">
      <c r="B108" s="834"/>
      <c r="C108" s="169" t="s">
        <v>23</v>
      </c>
      <c r="D108" s="169"/>
      <c r="E108" s="825"/>
      <c r="F108" s="138"/>
      <c r="G108" s="139"/>
      <c r="H108" s="152">
        <f>'Hlavní činnost'!G108</f>
        <v>0</v>
      </c>
      <c r="I108" s="153">
        <f>'Doplňková činnost'!G108</f>
        <v>0</v>
      </c>
      <c r="J108" s="154">
        <f>'Hlavní činnost'!O108</f>
        <v>0</v>
      </c>
      <c r="K108" s="163">
        <f>'Doplňková činnost'!W108</f>
        <v>0</v>
      </c>
      <c r="L108" s="164">
        <f>'Hlavní činnost'!X108</f>
        <v>0</v>
      </c>
      <c r="M108" s="164">
        <f>'Doplňková činnost'!AN108</f>
        <v>0</v>
      </c>
      <c r="N108" s="158" t="str">
        <f>'Hlavní činnost'!Y108</f>
        <v>x</v>
      </c>
      <c r="O108" s="159" t="str">
        <f>'Doplňková činnost'!AO108</f>
        <v>x</v>
      </c>
      <c r="P108" s="160" t="str">
        <f>'Hlavní činnost'!Z108</f>
        <v>x</v>
      </c>
      <c r="Q108" s="161" t="str">
        <f>'Doplňková činnost'!AP108</f>
        <v>x</v>
      </c>
    </row>
    <row r="109" spans="2:17" x14ac:dyDescent="0.25">
      <c r="B109" s="796" t="s">
        <v>266</v>
      </c>
      <c r="C109" s="797"/>
      <c r="D109" s="162"/>
      <c r="E109" s="137" t="s">
        <v>227</v>
      </c>
      <c r="F109" s="138"/>
      <c r="G109" s="139"/>
      <c r="H109" s="140">
        <f>'Hlavní činnost'!G109</f>
        <v>21000</v>
      </c>
      <c r="I109" s="141">
        <f>'Doplňková činnost'!G109</f>
        <v>0</v>
      </c>
      <c r="J109" s="142">
        <f>'Hlavní činnost'!O109</f>
        <v>19000</v>
      </c>
      <c r="K109" s="165">
        <f>'Doplňková činnost'!W109</f>
        <v>0</v>
      </c>
      <c r="L109" s="166">
        <f>'Hlavní činnost'!X109</f>
        <v>-2000</v>
      </c>
      <c r="M109" s="166">
        <f>'Doplňková činnost'!AN109</f>
        <v>0</v>
      </c>
      <c r="N109" s="146">
        <f>'Hlavní činnost'!Y109</f>
        <v>20000</v>
      </c>
      <c r="O109" s="147">
        <f>'Doplňková činnost'!AO109</f>
        <v>0</v>
      </c>
      <c r="P109" s="148">
        <f>'Hlavní činnost'!Z109</f>
        <v>20000</v>
      </c>
      <c r="Q109" s="149">
        <f>'Doplňková činnost'!AP109</f>
        <v>0</v>
      </c>
    </row>
    <row r="110" spans="2:17" ht="25.5" outlineLevel="1" x14ac:dyDescent="0.25">
      <c r="B110" s="820" t="s">
        <v>5</v>
      </c>
      <c r="C110" s="150" t="s">
        <v>149</v>
      </c>
      <c r="D110" s="150"/>
      <c r="E110" s="823" t="s">
        <v>227</v>
      </c>
      <c r="F110" s="138" t="s">
        <v>55</v>
      </c>
      <c r="G110" s="139" t="s">
        <v>56</v>
      </c>
      <c r="H110" s="152">
        <f>'Hlavní činnost'!G110</f>
        <v>21000</v>
      </c>
      <c r="I110" s="153">
        <f>'Doplňková činnost'!G110</f>
        <v>0</v>
      </c>
      <c r="J110" s="154">
        <f>'Hlavní činnost'!O110</f>
        <v>19000</v>
      </c>
      <c r="K110" s="163">
        <f>'Doplňková činnost'!W110</f>
        <v>0</v>
      </c>
      <c r="L110" s="164">
        <f>'Hlavní činnost'!X110</f>
        <v>-2000</v>
      </c>
      <c r="M110" s="164">
        <f>'Doplňková činnost'!AN110</f>
        <v>0</v>
      </c>
      <c r="N110" s="158" t="str">
        <f>'Hlavní činnost'!Y110</f>
        <v>x</v>
      </c>
      <c r="O110" s="159" t="str">
        <f>'Doplňková činnost'!AO110</f>
        <v>x</v>
      </c>
      <c r="P110" s="160" t="str">
        <f>'Hlavní činnost'!Z110</f>
        <v>x</v>
      </c>
      <c r="Q110" s="161" t="str">
        <f>'Doplňková činnost'!AP110</f>
        <v>x</v>
      </c>
    </row>
    <row r="111" spans="2:17" outlineLevel="1" x14ac:dyDescent="0.25">
      <c r="B111" s="822"/>
      <c r="C111" s="150" t="s">
        <v>23</v>
      </c>
      <c r="D111" s="150"/>
      <c r="E111" s="825"/>
      <c r="F111" s="138"/>
      <c r="G111" s="139"/>
      <c r="H111" s="152">
        <f>'Hlavní činnost'!G111</f>
        <v>0</v>
      </c>
      <c r="I111" s="153">
        <f>'Doplňková činnost'!G111</f>
        <v>0</v>
      </c>
      <c r="J111" s="154">
        <f>'Hlavní činnost'!O111</f>
        <v>0</v>
      </c>
      <c r="K111" s="163">
        <f>'Doplňková činnost'!W111</f>
        <v>0</v>
      </c>
      <c r="L111" s="164">
        <f>'Hlavní činnost'!X111</f>
        <v>0</v>
      </c>
      <c r="M111" s="164">
        <f>'Doplňková činnost'!AN111</f>
        <v>0</v>
      </c>
      <c r="N111" s="158" t="str">
        <f>'Hlavní činnost'!Y111</f>
        <v>x</v>
      </c>
      <c r="O111" s="159" t="str">
        <f>'Doplňková činnost'!AO111</f>
        <v>x</v>
      </c>
      <c r="P111" s="160" t="str">
        <f>'Hlavní činnost'!Z111</f>
        <v>x</v>
      </c>
      <c r="Q111" s="161" t="str">
        <f>'Doplňková činnost'!AP111</f>
        <v>x</v>
      </c>
    </row>
    <row r="112" spans="2:17" x14ac:dyDescent="0.25">
      <c r="B112" s="796" t="s">
        <v>267</v>
      </c>
      <c r="C112" s="797"/>
      <c r="D112" s="162"/>
      <c r="E112" s="137" t="s">
        <v>228</v>
      </c>
      <c r="F112" s="138"/>
      <c r="G112" s="139"/>
      <c r="H112" s="140">
        <f>'Hlavní činnost'!G112</f>
        <v>416000</v>
      </c>
      <c r="I112" s="141">
        <f>'Doplňková činnost'!G112</f>
        <v>0</v>
      </c>
      <c r="J112" s="142">
        <f>'Hlavní činnost'!O112</f>
        <v>411000</v>
      </c>
      <c r="K112" s="165">
        <f>'Doplňková činnost'!W112</f>
        <v>0</v>
      </c>
      <c r="L112" s="166">
        <f>'Hlavní činnost'!X112</f>
        <v>-5000</v>
      </c>
      <c r="M112" s="166">
        <f>'Doplňková činnost'!AN112</f>
        <v>0</v>
      </c>
      <c r="N112" s="146">
        <f>'Hlavní činnost'!Y112</f>
        <v>115000</v>
      </c>
      <c r="O112" s="147">
        <f>'Doplňková činnost'!AO112</f>
        <v>0</v>
      </c>
      <c r="P112" s="148">
        <f>'Hlavní činnost'!Z112</f>
        <v>120000</v>
      </c>
      <c r="Q112" s="149">
        <f>'Doplňková činnost'!AP112</f>
        <v>0</v>
      </c>
    </row>
    <row r="113" spans="2:17" outlineLevel="1" x14ac:dyDescent="0.25">
      <c r="B113" s="820" t="s">
        <v>5</v>
      </c>
      <c r="C113" s="150" t="s">
        <v>150</v>
      </c>
      <c r="D113" s="150"/>
      <c r="E113" s="823" t="s">
        <v>228</v>
      </c>
      <c r="F113" s="138" t="s">
        <v>55</v>
      </c>
      <c r="G113" s="139" t="s">
        <v>56</v>
      </c>
      <c r="H113" s="152">
        <f>'Hlavní činnost'!G113</f>
        <v>49000</v>
      </c>
      <c r="I113" s="153">
        <f>'Doplňková činnost'!G113</f>
        <v>0</v>
      </c>
      <c r="J113" s="154">
        <f>'Hlavní činnost'!O113</f>
        <v>44000</v>
      </c>
      <c r="K113" s="163">
        <f>'Doplňková činnost'!W113</f>
        <v>0</v>
      </c>
      <c r="L113" s="164">
        <f>'Hlavní činnost'!X113</f>
        <v>-5000</v>
      </c>
      <c r="M113" s="164">
        <f>'Doplňková činnost'!AN113</f>
        <v>0</v>
      </c>
      <c r="N113" s="158" t="str">
        <f>'Hlavní činnost'!Y113</f>
        <v>x</v>
      </c>
      <c r="O113" s="159" t="str">
        <f>'Doplňková činnost'!AO113</f>
        <v>x</v>
      </c>
      <c r="P113" s="160" t="str">
        <f>'Hlavní činnost'!Z113</f>
        <v>x</v>
      </c>
      <c r="Q113" s="161" t="str">
        <f>'Doplňková činnost'!AP113</f>
        <v>x</v>
      </c>
    </row>
    <row r="114" spans="2:17" ht="30" customHeight="1" outlineLevel="1" x14ac:dyDescent="0.25">
      <c r="B114" s="821"/>
      <c r="C114" s="150" t="s">
        <v>151</v>
      </c>
      <c r="D114" s="150"/>
      <c r="E114" s="824"/>
      <c r="F114" s="138" t="s">
        <v>61</v>
      </c>
      <c r="G114" s="139" t="s">
        <v>62</v>
      </c>
      <c r="H114" s="152">
        <f>'Hlavní činnost'!G114</f>
        <v>6000</v>
      </c>
      <c r="I114" s="153">
        <f>'Doplňková činnost'!G114</f>
        <v>0</v>
      </c>
      <c r="J114" s="154">
        <f>'Hlavní činnost'!O114</f>
        <v>6000</v>
      </c>
      <c r="K114" s="163">
        <f>'Doplňková činnost'!W114</f>
        <v>0</v>
      </c>
      <c r="L114" s="164">
        <f>'Hlavní činnost'!X114</f>
        <v>0</v>
      </c>
      <c r="M114" s="164">
        <f>'Doplňková činnost'!AN114</f>
        <v>0</v>
      </c>
      <c r="N114" s="158" t="str">
        <f>'Hlavní činnost'!Y114</f>
        <v>x</v>
      </c>
      <c r="O114" s="159" t="str">
        <f>'Doplňková činnost'!AO114</f>
        <v>x</v>
      </c>
      <c r="P114" s="160" t="str">
        <f>'Hlavní činnost'!Z114</f>
        <v>x</v>
      </c>
      <c r="Q114" s="161" t="str">
        <f>'Doplňková činnost'!AP114</f>
        <v>x</v>
      </c>
    </row>
    <row r="115" spans="2:17" ht="27.75" customHeight="1" outlineLevel="1" x14ac:dyDescent="0.25">
      <c r="B115" s="821"/>
      <c r="C115" s="150" t="s">
        <v>152</v>
      </c>
      <c r="D115" s="150"/>
      <c r="E115" s="824"/>
      <c r="F115" s="138" t="s">
        <v>65</v>
      </c>
      <c r="G115" s="139" t="s">
        <v>64</v>
      </c>
      <c r="H115" s="152">
        <f>'Hlavní činnost'!G115</f>
        <v>35000</v>
      </c>
      <c r="I115" s="153">
        <f>'Doplňková činnost'!G115</f>
        <v>0</v>
      </c>
      <c r="J115" s="154">
        <f>'Hlavní činnost'!O115</f>
        <v>35000</v>
      </c>
      <c r="K115" s="163">
        <f>'Doplňková činnost'!W115</f>
        <v>0</v>
      </c>
      <c r="L115" s="164">
        <f>'Hlavní činnost'!X115</f>
        <v>0</v>
      </c>
      <c r="M115" s="164">
        <f>'Doplňková činnost'!AN115</f>
        <v>0</v>
      </c>
      <c r="N115" s="158" t="str">
        <f>'Hlavní činnost'!Y115</f>
        <v>x</v>
      </c>
      <c r="O115" s="159" t="str">
        <f>'Doplňková činnost'!AO115</f>
        <v>x</v>
      </c>
      <c r="P115" s="160" t="str">
        <f>'Hlavní činnost'!Z115</f>
        <v>x</v>
      </c>
      <c r="Q115" s="161" t="str">
        <f>'Doplňková činnost'!AP115</f>
        <v>x</v>
      </c>
    </row>
    <row r="116" spans="2:17" outlineLevel="1" x14ac:dyDescent="0.25">
      <c r="B116" s="821"/>
      <c r="C116" s="150" t="s">
        <v>153</v>
      </c>
      <c r="D116" s="150"/>
      <c r="E116" s="824"/>
      <c r="F116" s="138" t="s">
        <v>67</v>
      </c>
      <c r="G116" s="139" t="s">
        <v>66</v>
      </c>
      <c r="H116" s="152">
        <f>'Hlavní činnost'!G116</f>
        <v>6000</v>
      </c>
      <c r="I116" s="153">
        <f>'Doplňková činnost'!G116</f>
        <v>0</v>
      </c>
      <c r="J116" s="154">
        <f>'Hlavní činnost'!O116</f>
        <v>6000</v>
      </c>
      <c r="K116" s="163">
        <f>'Doplňková činnost'!W116</f>
        <v>0</v>
      </c>
      <c r="L116" s="164">
        <f>'Hlavní činnost'!X116</f>
        <v>0</v>
      </c>
      <c r="M116" s="164">
        <f>'Doplňková činnost'!AN116</f>
        <v>0</v>
      </c>
      <c r="N116" s="158" t="str">
        <f>'Hlavní činnost'!Y116</f>
        <v>x</v>
      </c>
      <c r="O116" s="159" t="str">
        <f>'Doplňková činnost'!AO116</f>
        <v>x</v>
      </c>
      <c r="P116" s="160" t="str">
        <f>'Hlavní činnost'!Z116</f>
        <v>x</v>
      </c>
      <c r="Q116" s="161" t="str">
        <f>'Doplňková činnost'!AP116</f>
        <v>x</v>
      </c>
    </row>
    <row r="117" spans="2:17" ht="25.5" outlineLevel="1" x14ac:dyDescent="0.25">
      <c r="B117" s="821"/>
      <c r="C117" s="150" t="s">
        <v>154</v>
      </c>
      <c r="D117" s="150"/>
      <c r="E117" s="824"/>
      <c r="F117" s="138" t="s">
        <v>69</v>
      </c>
      <c r="G117" s="139" t="s">
        <v>68</v>
      </c>
      <c r="H117" s="152">
        <f>'Hlavní činnost'!G117</f>
        <v>320000</v>
      </c>
      <c r="I117" s="153">
        <f>'Doplňková činnost'!G117</f>
        <v>0</v>
      </c>
      <c r="J117" s="154">
        <f>'Hlavní činnost'!O117</f>
        <v>320000</v>
      </c>
      <c r="K117" s="163">
        <f>'Doplňková činnost'!W117</f>
        <v>0</v>
      </c>
      <c r="L117" s="164">
        <f>'Hlavní činnost'!X117</f>
        <v>0</v>
      </c>
      <c r="M117" s="164">
        <f>'Doplňková činnost'!AN117</f>
        <v>0</v>
      </c>
      <c r="N117" s="158" t="str">
        <f>'Hlavní činnost'!Y117</f>
        <v>x</v>
      </c>
      <c r="O117" s="159" t="str">
        <f>'Doplňková činnost'!AO117</f>
        <v>x</v>
      </c>
      <c r="P117" s="160" t="str">
        <f>'Hlavní činnost'!Z117</f>
        <v>x</v>
      </c>
      <c r="Q117" s="161" t="str">
        <f>'Doplňková činnost'!AP117</f>
        <v>x</v>
      </c>
    </row>
    <row r="118" spans="2:17" outlineLevel="1" x14ac:dyDescent="0.25">
      <c r="B118" s="822"/>
      <c r="C118" s="150" t="s">
        <v>23</v>
      </c>
      <c r="D118" s="150"/>
      <c r="E118" s="825"/>
      <c r="F118" s="138"/>
      <c r="G118" s="139"/>
      <c r="H118" s="152">
        <f>'Hlavní činnost'!G118</f>
        <v>0</v>
      </c>
      <c r="I118" s="153">
        <f>'Doplňková činnost'!G118</f>
        <v>0</v>
      </c>
      <c r="J118" s="154">
        <f>'Hlavní činnost'!O118</f>
        <v>0</v>
      </c>
      <c r="K118" s="163">
        <f>'Doplňková činnost'!W118</f>
        <v>0</v>
      </c>
      <c r="L118" s="164">
        <f>'Hlavní činnost'!X118</f>
        <v>0</v>
      </c>
      <c r="M118" s="164">
        <f>'Doplňková činnost'!AN118</f>
        <v>0</v>
      </c>
      <c r="N118" s="158" t="str">
        <f>'Hlavní činnost'!Y118</f>
        <v>x</v>
      </c>
      <c r="O118" s="159" t="str">
        <f>'Doplňková činnost'!AO118</f>
        <v>x</v>
      </c>
      <c r="P118" s="160" t="str">
        <f>'Hlavní činnost'!Z118</f>
        <v>x</v>
      </c>
      <c r="Q118" s="161" t="str">
        <f>'Doplňková činnost'!AP118</f>
        <v>x</v>
      </c>
    </row>
    <row r="119" spans="2:17" x14ac:dyDescent="0.25">
      <c r="B119" s="835" t="s">
        <v>268</v>
      </c>
      <c r="C119" s="836"/>
      <c r="D119" s="170"/>
      <c r="E119" s="137" t="s">
        <v>229</v>
      </c>
      <c r="F119" s="138"/>
      <c r="G119" s="139"/>
      <c r="H119" s="140">
        <f>'Hlavní činnost'!G119</f>
        <v>0</v>
      </c>
      <c r="I119" s="141">
        <f>'Doplňková činnost'!G119</f>
        <v>0</v>
      </c>
      <c r="J119" s="142">
        <f>'Hlavní činnost'!O119</f>
        <v>0</v>
      </c>
      <c r="K119" s="165">
        <f>'Doplňková činnost'!W119</f>
        <v>0</v>
      </c>
      <c r="L119" s="166">
        <f>'Hlavní činnost'!X119</f>
        <v>0</v>
      </c>
      <c r="M119" s="166">
        <f>'Doplňková činnost'!AN119</f>
        <v>0</v>
      </c>
      <c r="N119" s="146">
        <f>'Hlavní činnost'!Y119</f>
        <v>0</v>
      </c>
      <c r="O119" s="147">
        <f>'Doplňková činnost'!AO119</f>
        <v>0</v>
      </c>
      <c r="P119" s="148">
        <f>'Hlavní činnost'!Z119</f>
        <v>0</v>
      </c>
      <c r="Q119" s="149">
        <f>'Doplňková činnost'!AP119</f>
        <v>0</v>
      </c>
    </row>
    <row r="120" spans="2:17" ht="25.5" outlineLevel="1" x14ac:dyDescent="0.25">
      <c r="B120" s="820" t="s">
        <v>5</v>
      </c>
      <c r="C120" s="150" t="s">
        <v>155</v>
      </c>
      <c r="D120" s="150"/>
      <c r="E120" s="823" t="s">
        <v>229</v>
      </c>
      <c r="F120" s="138" t="s">
        <v>55</v>
      </c>
      <c r="G120" s="139" t="s">
        <v>56</v>
      </c>
      <c r="H120" s="152">
        <f>'Hlavní činnost'!G120</f>
        <v>0</v>
      </c>
      <c r="I120" s="153">
        <f>'Doplňková činnost'!G120</f>
        <v>0</v>
      </c>
      <c r="J120" s="154">
        <f>'Hlavní činnost'!O120</f>
        <v>0</v>
      </c>
      <c r="K120" s="163">
        <f>'Doplňková činnost'!W120</f>
        <v>0</v>
      </c>
      <c r="L120" s="164">
        <f>'Hlavní činnost'!X120</f>
        <v>0</v>
      </c>
      <c r="M120" s="164">
        <f>'Doplňková činnost'!AN120</f>
        <v>0</v>
      </c>
      <c r="N120" s="158" t="str">
        <f>'Hlavní činnost'!Y120</f>
        <v>x</v>
      </c>
      <c r="O120" s="159" t="str">
        <f>'Doplňková činnost'!AO120</f>
        <v>x</v>
      </c>
      <c r="P120" s="160" t="str">
        <f>'Hlavní činnost'!Z120</f>
        <v>x</v>
      </c>
      <c r="Q120" s="161" t="str">
        <f>'Doplňková činnost'!AP120</f>
        <v>x</v>
      </c>
    </row>
    <row r="121" spans="2:17" outlineLevel="1" x14ac:dyDescent="0.25">
      <c r="B121" s="822"/>
      <c r="C121" s="150" t="s">
        <v>23</v>
      </c>
      <c r="D121" s="150"/>
      <c r="E121" s="825"/>
      <c r="F121" s="138"/>
      <c r="G121" s="139"/>
      <c r="H121" s="152">
        <f>'Hlavní činnost'!G121</f>
        <v>0</v>
      </c>
      <c r="I121" s="153">
        <f>'Doplňková činnost'!G121</f>
        <v>0</v>
      </c>
      <c r="J121" s="154">
        <f>'Hlavní činnost'!O121</f>
        <v>0</v>
      </c>
      <c r="K121" s="163">
        <f>'Doplňková činnost'!W121</f>
        <v>0</v>
      </c>
      <c r="L121" s="164">
        <f>'Hlavní činnost'!X121</f>
        <v>0</v>
      </c>
      <c r="M121" s="164">
        <f>'Doplňková činnost'!AN121</f>
        <v>0</v>
      </c>
      <c r="N121" s="158" t="str">
        <f>'Hlavní činnost'!Y121</f>
        <v>x</v>
      </c>
      <c r="O121" s="159" t="str">
        <f>'Doplňková činnost'!AO121</f>
        <v>x</v>
      </c>
      <c r="P121" s="160" t="str">
        <f>'Hlavní činnost'!Z121</f>
        <v>x</v>
      </c>
      <c r="Q121" s="161" t="str">
        <f>'Doplňková činnost'!AP121</f>
        <v>x</v>
      </c>
    </row>
    <row r="122" spans="2:17" ht="26.25" x14ac:dyDescent="0.25">
      <c r="B122" s="818" t="s">
        <v>269</v>
      </c>
      <c r="C122" s="819"/>
      <c r="D122" s="136"/>
      <c r="E122" s="171" t="s">
        <v>230</v>
      </c>
      <c r="F122" s="138"/>
      <c r="G122" s="139"/>
      <c r="H122" s="140">
        <f>'Hlavní činnost'!G122</f>
        <v>0</v>
      </c>
      <c r="I122" s="141">
        <f>'Doplňková činnost'!G122</f>
        <v>0</v>
      </c>
      <c r="J122" s="142">
        <f>'Hlavní činnost'!O122</f>
        <v>0</v>
      </c>
      <c r="K122" s="165">
        <f>'Doplňková činnost'!W122</f>
        <v>0</v>
      </c>
      <c r="L122" s="166">
        <f>'Hlavní činnost'!X122</f>
        <v>0</v>
      </c>
      <c r="M122" s="166">
        <f>'Doplňková činnost'!AN122</f>
        <v>0</v>
      </c>
      <c r="N122" s="146">
        <f>'Hlavní činnost'!Y122</f>
        <v>0</v>
      </c>
      <c r="O122" s="147">
        <f>'Doplňková činnost'!AO122</f>
        <v>0</v>
      </c>
      <c r="P122" s="148">
        <f>'Hlavní činnost'!Z122</f>
        <v>0</v>
      </c>
      <c r="Q122" s="149">
        <f>'Doplňková činnost'!AP122</f>
        <v>0</v>
      </c>
    </row>
    <row r="123" spans="2:17" x14ac:dyDescent="0.25">
      <c r="B123" s="818" t="s">
        <v>270</v>
      </c>
      <c r="C123" s="819"/>
      <c r="D123" s="136"/>
      <c r="E123" s="137" t="s">
        <v>231</v>
      </c>
      <c r="F123" s="138"/>
      <c r="G123" s="139"/>
      <c r="H123" s="140">
        <f>'Hlavní činnost'!G123</f>
        <v>0</v>
      </c>
      <c r="I123" s="141">
        <f>'Doplňková činnost'!G123</f>
        <v>0</v>
      </c>
      <c r="J123" s="142">
        <f>'Hlavní činnost'!O123</f>
        <v>0</v>
      </c>
      <c r="K123" s="165">
        <f>'Doplňková činnost'!W123</f>
        <v>0</v>
      </c>
      <c r="L123" s="166">
        <f>'Hlavní činnost'!X123</f>
        <v>0</v>
      </c>
      <c r="M123" s="166">
        <f>'Doplňková činnost'!AN123</f>
        <v>0</v>
      </c>
      <c r="N123" s="146">
        <f>'Hlavní činnost'!Y123</f>
        <v>0</v>
      </c>
      <c r="O123" s="147">
        <f>'Doplňková činnost'!AO123</f>
        <v>0</v>
      </c>
      <c r="P123" s="148">
        <f>'Hlavní činnost'!Z123</f>
        <v>0</v>
      </c>
      <c r="Q123" s="149">
        <f>'Doplňková činnost'!AP123</f>
        <v>0</v>
      </c>
    </row>
    <row r="124" spans="2:17" ht="39" outlineLevel="1" x14ac:dyDescent="0.25">
      <c r="B124" s="837" t="s">
        <v>5</v>
      </c>
      <c r="C124" s="136" t="s">
        <v>381</v>
      </c>
      <c r="D124" s="136"/>
      <c r="E124" s="823" t="s">
        <v>231</v>
      </c>
      <c r="F124" s="138" t="s">
        <v>55</v>
      </c>
      <c r="G124" s="139" t="s">
        <v>56</v>
      </c>
      <c r="H124" s="152">
        <f>'Hlavní činnost'!G124</f>
        <v>0</v>
      </c>
      <c r="I124" s="153">
        <f>'Doplňková činnost'!G124</f>
        <v>0</v>
      </c>
      <c r="J124" s="154">
        <f>'Hlavní činnost'!O124</f>
        <v>0</v>
      </c>
      <c r="K124" s="163">
        <f>'Doplňková činnost'!W124</f>
        <v>0</v>
      </c>
      <c r="L124" s="164">
        <f>'Hlavní činnost'!X124</f>
        <v>0</v>
      </c>
      <c r="M124" s="164">
        <f>'Doplňková činnost'!AN124</f>
        <v>0</v>
      </c>
      <c r="N124" s="158" t="str">
        <f>'Hlavní činnost'!Y124</f>
        <v>x</v>
      </c>
      <c r="O124" s="159" t="str">
        <f>'Doplňková činnost'!AO124</f>
        <v>x</v>
      </c>
      <c r="P124" s="160" t="str">
        <f>'Hlavní činnost'!Z124</f>
        <v>x</v>
      </c>
      <c r="Q124" s="161" t="str">
        <f>'Doplňková činnost'!AP124</f>
        <v>x</v>
      </c>
    </row>
    <row r="125" spans="2:17" outlineLevel="1" x14ac:dyDescent="0.25">
      <c r="B125" s="838"/>
      <c r="C125" s="136" t="s">
        <v>156</v>
      </c>
      <c r="D125" s="136"/>
      <c r="E125" s="824"/>
      <c r="F125" s="138" t="s">
        <v>61</v>
      </c>
      <c r="G125" s="139" t="s">
        <v>62</v>
      </c>
      <c r="H125" s="152">
        <f>'Hlavní činnost'!G125</f>
        <v>0</v>
      </c>
      <c r="I125" s="153">
        <f>'Doplňková činnost'!G125</f>
        <v>0</v>
      </c>
      <c r="J125" s="154">
        <f>'Hlavní činnost'!O125</f>
        <v>0</v>
      </c>
      <c r="K125" s="163">
        <f>'Doplňková činnost'!W125</f>
        <v>0</v>
      </c>
      <c r="L125" s="164">
        <f>'Hlavní činnost'!X125</f>
        <v>0</v>
      </c>
      <c r="M125" s="164">
        <f>'Doplňková činnost'!AN125</f>
        <v>0</v>
      </c>
      <c r="N125" s="158" t="str">
        <f>'Hlavní činnost'!Y125</f>
        <v>x</v>
      </c>
      <c r="O125" s="159" t="str">
        <f>'Doplňková činnost'!AO125</f>
        <v>x</v>
      </c>
      <c r="P125" s="160" t="str">
        <f>'Hlavní činnost'!Z125</f>
        <v>x</v>
      </c>
      <c r="Q125" s="161" t="str">
        <f>'Doplňková činnost'!AP125</f>
        <v>x</v>
      </c>
    </row>
    <row r="126" spans="2:17" outlineLevel="1" x14ac:dyDescent="0.25">
      <c r="B126" s="838"/>
      <c r="C126" s="136" t="s">
        <v>157</v>
      </c>
      <c r="D126" s="136"/>
      <c r="E126" s="824"/>
      <c r="F126" s="138" t="s">
        <v>65</v>
      </c>
      <c r="G126" s="139" t="s">
        <v>64</v>
      </c>
      <c r="H126" s="152">
        <f>'Hlavní činnost'!G126</f>
        <v>0</v>
      </c>
      <c r="I126" s="153">
        <f>'Doplňková činnost'!G126</f>
        <v>0</v>
      </c>
      <c r="J126" s="154">
        <f>'Hlavní činnost'!O126</f>
        <v>0</v>
      </c>
      <c r="K126" s="163">
        <f>'Doplňková činnost'!W126</f>
        <v>0</v>
      </c>
      <c r="L126" s="164">
        <f>'Hlavní činnost'!X126</f>
        <v>0</v>
      </c>
      <c r="M126" s="164">
        <f>'Doplňková činnost'!AN126</f>
        <v>0</v>
      </c>
      <c r="N126" s="158" t="str">
        <f>'Hlavní činnost'!Y126</f>
        <v>x</v>
      </c>
      <c r="O126" s="159" t="str">
        <f>'Doplňková činnost'!AO126</f>
        <v>x</v>
      </c>
      <c r="P126" s="160" t="str">
        <f>'Hlavní činnost'!Z126</f>
        <v>x</v>
      </c>
      <c r="Q126" s="161" t="str">
        <f>'Doplňková činnost'!AP126</f>
        <v>x</v>
      </c>
    </row>
    <row r="127" spans="2:17" outlineLevel="1" x14ac:dyDescent="0.25">
      <c r="B127" s="839"/>
      <c r="C127" s="136" t="s">
        <v>23</v>
      </c>
      <c r="D127" s="136"/>
      <c r="E127" s="825"/>
      <c r="F127" s="138"/>
      <c r="G127" s="139"/>
      <c r="H127" s="152">
        <f>'Hlavní činnost'!G127</f>
        <v>0</v>
      </c>
      <c r="I127" s="153">
        <f>'Doplňková činnost'!G127</f>
        <v>0</v>
      </c>
      <c r="J127" s="154">
        <f>'Hlavní činnost'!O127</f>
        <v>0</v>
      </c>
      <c r="K127" s="163">
        <f>'Doplňková činnost'!W127</f>
        <v>0</v>
      </c>
      <c r="L127" s="164">
        <f>'Hlavní činnost'!X127</f>
        <v>0</v>
      </c>
      <c r="M127" s="164">
        <f>'Doplňková činnost'!AN127</f>
        <v>0</v>
      </c>
      <c r="N127" s="158" t="str">
        <f>'Hlavní činnost'!Y127</f>
        <v>x</v>
      </c>
      <c r="O127" s="159" t="str">
        <f>'Doplňková činnost'!AO127</f>
        <v>x</v>
      </c>
      <c r="P127" s="160" t="str">
        <f>'Hlavní činnost'!Z127</f>
        <v>x</v>
      </c>
      <c r="Q127" s="161" t="str">
        <f>'Doplňková činnost'!AP127</f>
        <v>x</v>
      </c>
    </row>
    <row r="128" spans="2:17" ht="29.25" customHeight="1" x14ac:dyDescent="0.25">
      <c r="B128" s="818" t="s">
        <v>271</v>
      </c>
      <c r="C128" s="819"/>
      <c r="D128" s="136"/>
      <c r="E128" s="171" t="s">
        <v>233</v>
      </c>
      <c r="F128" s="138"/>
      <c r="G128" s="139"/>
      <c r="H128" s="140">
        <f>'Hlavní činnost'!G128</f>
        <v>0</v>
      </c>
      <c r="I128" s="141">
        <f>'Doplňková činnost'!G128</f>
        <v>0</v>
      </c>
      <c r="J128" s="142">
        <f>'Hlavní činnost'!O128</f>
        <v>0</v>
      </c>
      <c r="K128" s="165">
        <f>'Doplňková činnost'!W128</f>
        <v>0</v>
      </c>
      <c r="L128" s="166">
        <f>'Hlavní činnost'!X128</f>
        <v>0</v>
      </c>
      <c r="M128" s="166">
        <f>'Doplňková činnost'!AN128</f>
        <v>0</v>
      </c>
      <c r="N128" s="146">
        <f>'Hlavní činnost'!Y128</f>
        <v>0</v>
      </c>
      <c r="O128" s="147">
        <f>'Doplňková činnost'!AO128</f>
        <v>0</v>
      </c>
      <c r="P128" s="148">
        <f>'Hlavní činnost'!Z128</f>
        <v>0</v>
      </c>
      <c r="Q128" s="149">
        <f>'Doplňková činnost'!AP128</f>
        <v>0</v>
      </c>
    </row>
    <row r="129" spans="2:17" x14ac:dyDescent="0.25">
      <c r="B129" s="818" t="s">
        <v>272</v>
      </c>
      <c r="C129" s="819"/>
      <c r="D129" s="136"/>
      <c r="E129" s="137" t="s">
        <v>232</v>
      </c>
      <c r="F129" s="138"/>
      <c r="G129" s="139"/>
      <c r="H129" s="140">
        <f>'Hlavní činnost'!G129</f>
        <v>0</v>
      </c>
      <c r="I129" s="141">
        <f>'Doplňková činnost'!G129</f>
        <v>0</v>
      </c>
      <c r="J129" s="142">
        <f>'Hlavní činnost'!O129</f>
        <v>0</v>
      </c>
      <c r="K129" s="165">
        <f>'Doplňková činnost'!W129</f>
        <v>0</v>
      </c>
      <c r="L129" s="166">
        <f>'Hlavní činnost'!X129</f>
        <v>0</v>
      </c>
      <c r="M129" s="166">
        <f>'Doplňková činnost'!AN129</f>
        <v>0</v>
      </c>
      <c r="N129" s="146">
        <f>'Hlavní činnost'!Y129</f>
        <v>0</v>
      </c>
      <c r="O129" s="147">
        <f>'Doplňková činnost'!AO129</f>
        <v>0</v>
      </c>
      <c r="P129" s="148">
        <f>'Hlavní činnost'!Z129</f>
        <v>0</v>
      </c>
      <c r="Q129" s="149">
        <f>'Doplňková činnost'!AP129</f>
        <v>0</v>
      </c>
    </row>
    <row r="130" spans="2:17" x14ac:dyDescent="0.25">
      <c r="B130" s="796" t="s">
        <v>273</v>
      </c>
      <c r="C130" s="797"/>
      <c r="D130" s="162"/>
      <c r="E130" s="137" t="s">
        <v>234</v>
      </c>
      <c r="F130" s="138"/>
      <c r="G130" s="139"/>
      <c r="H130" s="140">
        <f>'Hlavní činnost'!G130</f>
        <v>0</v>
      </c>
      <c r="I130" s="141">
        <f>'Doplňková činnost'!G130</f>
        <v>0</v>
      </c>
      <c r="J130" s="142">
        <f>'Hlavní činnost'!O130</f>
        <v>0</v>
      </c>
      <c r="K130" s="165">
        <f>'Doplňková činnost'!W130</f>
        <v>0</v>
      </c>
      <c r="L130" s="166">
        <f>'Hlavní činnost'!X130</f>
        <v>0</v>
      </c>
      <c r="M130" s="166">
        <f>'Doplňková činnost'!AN130</f>
        <v>0</v>
      </c>
      <c r="N130" s="146">
        <f>'Hlavní činnost'!Y130</f>
        <v>0</v>
      </c>
      <c r="O130" s="147">
        <f>'Doplňková činnost'!AO130</f>
        <v>0</v>
      </c>
      <c r="P130" s="148">
        <f>'Hlavní činnost'!Z130</f>
        <v>0</v>
      </c>
      <c r="Q130" s="149">
        <f>'Doplňková činnost'!AP130</f>
        <v>0</v>
      </c>
    </row>
    <row r="131" spans="2:17" ht="39" outlineLevel="1" x14ac:dyDescent="0.25">
      <c r="B131" s="832" t="s">
        <v>5</v>
      </c>
      <c r="C131" s="162" t="s">
        <v>383</v>
      </c>
      <c r="D131" s="162"/>
      <c r="E131" s="823" t="s">
        <v>234</v>
      </c>
      <c r="F131" s="138" t="s">
        <v>55</v>
      </c>
      <c r="G131" s="139" t="s">
        <v>56</v>
      </c>
      <c r="H131" s="152">
        <f>'Hlavní činnost'!G131</f>
        <v>0</v>
      </c>
      <c r="I131" s="153">
        <f>'Doplňková činnost'!G131</f>
        <v>0</v>
      </c>
      <c r="J131" s="154">
        <f>'Hlavní činnost'!O131</f>
        <v>0</v>
      </c>
      <c r="K131" s="163">
        <f>'Doplňková činnost'!W131</f>
        <v>0</v>
      </c>
      <c r="L131" s="164">
        <f>'Hlavní činnost'!X131</f>
        <v>0</v>
      </c>
      <c r="M131" s="164">
        <f>'Doplňková činnost'!AN131</f>
        <v>0</v>
      </c>
      <c r="N131" s="158" t="str">
        <f>'Hlavní činnost'!Y131</f>
        <v>x</v>
      </c>
      <c r="O131" s="159" t="str">
        <f>'Doplňková činnost'!AO131</f>
        <v>x</v>
      </c>
      <c r="P131" s="160" t="str">
        <f>'Hlavní činnost'!Z131</f>
        <v>x</v>
      </c>
      <c r="Q131" s="161" t="str">
        <f>'Doplňková činnost'!AP131</f>
        <v>x</v>
      </c>
    </row>
    <row r="132" spans="2:17" outlineLevel="1" x14ac:dyDescent="0.25">
      <c r="B132" s="834"/>
      <c r="C132" s="162" t="s">
        <v>23</v>
      </c>
      <c r="D132" s="162"/>
      <c r="E132" s="825"/>
      <c r="F132" s="138"/>
      <c r="G132" s="139"/>
      <c r="H132" s="152">
        <f>'Hlavní činnost'!G132</f>
        <v>0</v>
      </c>
      <c r="I132" s="153">
        <f>'Doplňková činnost'!G132</f>
        <v>0</v>
      </c>
      <c r="J132" s="154">
        <f>'Hlavní činnost'!O132</f>
        <v>0</v>
      </c>
      <c r="K132" s="163">
        <f>'Doplňková činnost'!W132</f>
        <v>0</v>
      </c>
      <c r="L132" s="164">
        <f>'Hlavní činnost'!X132</f>
        <v>0</v>
      </c>
      <c r="M132" s="164">
        <f>'Doplňková činnost'!AN132</f>
        <v>0</v>
      </c>
      <c r="N132" s="158" t="str">
        <f>'Hlavní činnost'!Y132</f>
        <v>x</v>
      </c>
      <c r="O132" s="159" t="str">
        <f>'Doplňková činnost'!AO132</f>
        <v>x</v>
      </c>
      <c r="P132" s="160" t="str">
        <f>'Hlavní činnost'!Z132</f>
        <v>x</v>
      </c>
      <c r="Q132" s="161" t="str">
        <f>'Doplňková činnost'!AP132</f>
        <v>x</v>
      </c>
    </row>
    <row r="133" spans="2:17" x14ac:dyDescent="0.25">
      <c r="B133" s="796" t="s">
        <v>274</v>
      </c>
      <c r="C133" s="797"/>
      <c r="D133" s="162"/>
      <c r="E133" s="137" t="s">
        <v>235</v>
      </c>
      <c r="F133" s="138"/>
      <c r="G133" s="139"/>
      <c r="H133" s="140">
        <f>'Hlavní činnost'!G133</f>
        <v>0</v>
      </c>
      <c r="I133" s="141">
        <f>'Doplňková činnost'!G133</f>
        <v>0</v>
      </c>
      <c r="J133" s="142">
        <f>'Hlavní činnost'!O133</f>
        <v>0</v>
      </c>
      <c r="K133" s="165">
        <f>'Doplňková činnost'!W133</f>
        <v>0</v>
      </c>
      <c r="L133" s="166">
        <f>'Hlavní činnost'!X133</f>
        <v>0</v>
      </c>
      <c r="M133" s="166">
        <f>'Doplňková činnost'!AN133</f>
        <v>0</v>
      </c>
      <c r="N133" s="146">
        <f>'Hlavní činnost'!Y133</f>
        <v>0</v>
      </c>
      <c r="O133" s="147">
        <f>'Doplňková činnost'!AO133</f>
        <v>0</v>
      </c>
      <c r="P133" s="148">
        <f>'Hlavní činnost'!Z133</f>
        <v>0</v>
      </c>
      <c r="Q133" s="149">
        <f>'Doplňková činnost'!AP133</f>
        <v>0</v>
      </c>
    </row>
    <row r="134" spans="2:17" ht="25.5" outlineLevel="1" x14ac:dyDescent="0.25">
      <c r="B134" s="820" t="s">
        <v>5</v>
      </c>
      <c r="C134" s="150" t="s">
        <v>158</v>
      </c>
      <c r="D134" s="150"/>
      <c r="E134" s="823" t="s">
        <v>235</v>
      </c>
      <c r="F134" s="138" t="s">
        <v>55</v>
      </c>
      <c r="G134" s="139" t="s">
        <v>56</v>
      </c>
      <c r="H134" s="152">
        <f>'Hlavní činnost'!G134</f>
        <v>0</v>
      </c>
      <c r="I134" s="153">
        <f>'Doplňková činnost'!G134</f>
        <v>0</v>
      </c>
      <c r="J134" s="154">
        <f>'Hlavní činnost'!O134</f>
        <v>0</v>
      </c>
      <c r="K134" s="163">
        <f>'Doplňková činnost'!W134</f>
        <v>0</v>
      </c>
      <c r="L134" s="164">
        <f>'Hlavní činnost'!X134</f>
        <v>0</v>
      </c>
      <c r="M134" s="164">
        <f>'Doplňková činnost'!AN134</f>
        <v>0</v>
      </c>
      <c r="N134" s="158" t="str">
        <f>'Hlavní činnost'!Y134</f>
        <v>x</v>
      </c>
      <c r="O134" s="159" t="str">
        <f>'Doplňková činnost'!AO134</f>
        <v>x</v>
      </c>
      <c r="P134" s="160" t="str">
        <f>'Hlavní činnost'!Z134</f>
        <v>x</v>
      </c>
      <c r="Q134" s="161" t="str">
        <f>'Doplňková činnost'!AP134</f>
        <v>x</v>
      </c>
    </row>
    <row r="135" spans="2:17" outlineLevel="1" x14ac:dyDescent="0.25">
      <c r="B135" s="821"/>
      <c r="C135" s="150" t="s">
        <v>159</v>
      </c>
      <c r="D135" s="150"/>
      <c r="E135" s="824"/>
      <c r="F135" s="138" t="s">
        <v>61</v>
      </c>
      <c r="G135" s="139" t="s">
        <v>62</v>
      </c>
      <c r="H135" s="152">
        <f>'Hlavní činnost'!G135</f>
        <v>0</v>
      </c>
      <c r="I135" s="153">
        <f>'Doplňková činnost'!G135</f>
        <v>0</v>
      </c>
      <c r="J135" s="154">
        <f>'Hlavní činnost'!O135</f>
        <v>0</v>
      </c>
      <c r="K135" s="163">
        <f>'Doplňková činnost'!W135</f>
        <v>0</v>
      </c>
      <c r="L135" s="164">
        <f>'Hlavní činnost'!X135</f>
        <v>0</v>
      </c>
      <c r="M135" s="164">
        <f>'Doplňková činnost'!AN135</f>
        <v>0</v>
      </c>
      <c r="N135" s="158" t="str">
        <f>'Hlavní činnost'!Y135</f>
        <v>x</v>
      </c>
      <c r="O135" s="159" t="str">
        <f>'Doplňková činnost'!AO135</f>
        <v>x</v>
      </c>
      <c r="P135" s="160" t="str">
        <f>'Hlavní činnost'!Z135</f>
        <v>x</v>
      </c>
      <c r="Q135" s="161" t="str">
        <f>'Doplňková činnost'!AP135</f>
        <v>x</v>
      </c>
    </row>
    <row r="136" spans="2:17" outlineLevel="1" x14ac:dyDescent="0.25">
      <c r="B136" s="821"/>
      <c r="C136" s="150" t="s">
        <v>160</v>
      </c>
      <c r="D136" s="150"/>
      <c r="E136" s="824"/>
      <c r="F136" s="138" t="s">
        <v>65</v>
      </c>
      <c r="G136" s="139" t="s">
        <v>64</v>
      </c>
      <c r="H136" s="152">
        <f>'Hlavní činnost'!G136</f>
        <v>0</v>
      </c>
      <c r="I136" s="153">
        <f>'Doplňková činnost'!G136</f>
        <v>0</v>
      </c>
      <c r="J136" s="154">
        <f>'Hlavní činnost'!O136</f>
        <v>0</v>
      </c>
      <c r="K136" s="163">
        <f>'Doplňková činnost'!W136</f>
        <v>0</v>
      </c>
      <c r="L136" s="164">
        <f>'Hlavní činnost'!X136</f>
        <v>0</v>
      </c>
      <c r="M136" s="164">
        <f>'Doplňková činnost'!AN136</f>
        <v>0</v>
      </c>
      <c r="N136" s="158" t="str">
        <f>'Hlavní činnost'!Y136</f>
        <v>x</v>
      </c>
      <c r="O136" s="159" t="str">
        <f>'Doplňková činnost'!AO136</f>
        <v>x</v>
      </c>
      <c r="P136" s="160" t="str">
        <f>'Hlavní činnost'!Z136</f>
        <v>x</v>
      </c>
      <c r="Q136" s="161" t="str">
        <f>'Doplňková činnost'!AP136</f>
        <v>x</v>
      </c>
    </row>
    <row r="137" spans="2:17" outlineLevel="1" x14ac:dyDescent="0.25">
      <c r="B137" s="822"/>
      <c r="C137" s="150" t="s">
        <v>23</v>
      </c>
      <c r="D137" s="150"/>
      <c r="E137" s="825"/>
      <c r="F137" s="138"/>
      <c r="G137" s="139"/>
      <c r="H137" s="152">
        <f>'Hlavní činnost'!G137</f>
        <v>0</v>
      </c>
      <c r="I137" s="153">
        <f>'Doplňková činnost'!G137</f>
        <v>0</v>
      </c>
      <c r="J137" s="154">
        <f>'Hlavní činnost'!O137</f>
        <v>0</v>
      </c>
      <c r="K137" s="163">
        <f>'Doplňková činnost'!W137</f>
        <v>0</v>
      </c>
      <c r="L137" s="164">
        <f>'Hlavní činnost'!X137</f>
        <v>0</v>
      </c>
      <c r="M137" s="164">
        <f>'Doplňková činnost'!AN137</f>
        <v>0</v>
      </c>
      <c r="N137" s="158" t="str">
        <f>'Hlavní činnost'!Y137</f>
        <v>x</v>
      </c>
      <c r="O137" s="159" t="str">
        <f>'Doplňková činnost'!AO137</f>
        <v>x</v>
      </c>
      <c r="P137" s="160" t="str">
        <f>'Hlavní činnost'!Z137</f>
        <v>x</v>
      </c>
      <c r="Q137" s="161" t="str">
        <f>'Doplňková činnost'!AP137</f>
        <v>x</v>
      </c>
    </row>
    <row r="138" spans="2:17" x14ac:dyDescent="0.25">
      <c r="B138" s="818" t="s">
        <v>275</v>
      </c>
      <c r="C138" s="819"/>
      <c r="D138" s="136"/>
      <c r="E138" s="137" t="s">
        <v>236</v>
      </c>
      <c r="F138" s="138"/>
      <c r="G138" s="139"/>
      <c r="H138" s="140">
        <f>'Hlavní činnost'!G138</f>
        <v>9000</v>
      </c>
      <c r="I138" s="141">
        <f>'Doplňková činnost'!G138</f>
        <v>0</v>
      </c>
      <c r="J138" s="142">
        <f>'Hlavní činnost'!O138</f>
        <v>7000</v>
      </c>
      <c r="K138" s="165">
        <f>'Doplňková činnost'!W138</f>
        <v>0</v>
      </c>
      <c r="L138" s="166">
        <f>'Hlavní činnost'!X138</f>
        <v>-2000</v>
      </c>
      <c r="M138" s="166">
        <f>'Doplňková činnost'!AN138</f>
        <v>0</v>
      </c>
      <c r="N138" s="146">
        <f>'Hlavní činnost'!Y138</f>
        <v>6000</v>
      </c>
      <c r="O138" s="147">
        <f>'Doplňková činnost'!AO138</f>
        <v>0</v>
      </c>
      <c r="P138" s="148">
        <f>'Hlavní činnost'!Z138</f>
        <v>6000</v>
      </c>
      <c r="Q138" s="149">
        <f>'Doplňková činnost'!AP138</f>
        <v>0</v>
      </c>
    </row>
    <row r="139" spans="2:17" ht="43.5" customHeight="1" x14ac:dyDescent="0.25">
      <c r="B139" s="842" t="s">
        <v>271</v>
      </c>
      <c r="C139" s="843"/>
      <c r="D139" s="172"/>
      <c r="E139" s="171" t="s">
        <v>382</v>
      </c>
      <c r="F139" s="138"/>
      <c r="G139" s="139"/>
      <c r="H139" s="140">
        <f>'Hlavní činnost'!G139</f>
        <v>0</v>
      </c>
      <c r="I139" s="141">
        <f>'Doplňková činnost'!G139</f>
        <v>0</v>
      </c>
      <c r="J139" s="142">
        <f>'Hlavní činnost'!O139</f>
        <v>0</v>
      </c>
      <c r="K139" s="165">
        <f>'Doplňková činnost'!W139</f>
        <v>0</v>
      </c>
      <c r="L139" s="166">
        <f>'Hlavní činnost'!X139</f>
        <v>0</v>
      </c>
      <c r="M139" s="166">
        <f>'Doplňková činnost'!AN139</f>
        <v>0</v>
      </c>
      <c r="N139" s="146">
        <f>'Hlavní činnost'!Y139</f>
        <v>0</v>
      </c>
      <c r="O139" s="147">
        <f>'Doplňková činnost'!AO139</f>
        <v>0</v>
      </c>
      <c r="P139" s="148">
        <f>'Hlavní činnost'!Z139</f>
        <v>0</v>
      </c>
      <c r="Q139" s="149">
        <f>'Doplňková činnost'!AP139</f>
        <v>0</v>
      </c>
    </row>
    <row r="140" spans="2:17" x14ac:dyDescent="0.25">
      <c r="B140" s="842" t="s">
        <v>276</v>
      </c>
      <c r="C140" s="843"/>
      <c r="D140" s="172"/>
      <c r="E140" s="137" t="s">
        <v>237</v>
      </c>
      <c r="F140" s="138"/>
      <c r="G140" s="139"/>
      <c r="H140" s="140">
        <f>'Hlavní činnost'!G140</f>
        <v>0</v>
      </c>
      <c r="I140" s="141">
        <f>'Doplňková činnost'!G140</f>
        <v>0</v>
      </c>
      <c r="J140" s="142">
        <f>'Hlavní činnost'!O140</f>
        <v>0</v>
      </c>
      <c r="K140" s="165">
        <f>'Doplňková činnost'!W140</f>
        <v>0</v>
      </c>
      <c r="L140" s="166">
        <f>'Hlavní činnost'!X140</f>
        <v>0</v>
      </c>
      <c r="M140" s="166">
        <f>'Doplňková činnost'!AN140</f>
        <v>0</v>
      </c>
      <c r="N140" s="146">
        <f>'Hlavní činnost'!Y140</f>
        <v>0</v>
      </c>
      <c r="O140" s="147">
        <f>'Doplňková činnost'!AO140</f>
        <v>0</v>
      </c>
      <c r="P140" s="148">
        <f>'Hlavní činnost'!Z140</f>
        <v>0</v>
      </c>
      <c r="Q140" s="149">
        <f>'Doplňková činnost'!AP140</f>
        <v>0</v>
      </c>
    </row>
    <row r="141" spans="2:17" x14ac:dyDescent="0.25">
      <c r="B141" s="818" t="s">
        <v>277</v>
      </c>
      <c r="C141" s="819"/>
      <c r="D141" s="136"/>
      <c r="E141" s="137" t="s">
        <v>238</v>
      </c>
      <c r="F141" s="138"/>
      <c r="G141" s="139"/>
      <c r="H141" s="140">
        <f>'Hlavní činnost'!G141</f>
        <v>168000</v>
      </c>
      <c r="I141" s="141">
        <f>'Doplňková činnost'!G141</f>
        <v>0</v>
      </c>
      <c r="J141" s="142">
        <f>'Hlavní činnost'!O141</f>
        <v>250000</v>
      </c>
      <c r="K141" s="165">
        <f>'Doplňková činnost'!W141</f>
        <v>0</v>
      </c>
      <c r="L141" s="166">
        <f>'Hlavní činnost'!X141</f>
        <v>82000</v>
      </c>
      <c r="M141" s="166">
        <f>'Doplňková činnost'!AN141</f>
        <v>0</v>
      </c>
      <c r="N141" s="146">
        <f>'Hlavní činnost'!Y141</f>
        <v>150000</v>
      </c>
      <c r="O141" s="147">
        <f>'Doplňková činnost'!AO141</f>
        <v>0</v>
      </c>
      <c r="P141" s="148">
        <f>'Hlavní činnost'!Z141</f>
        <v>150000</v>
      </c>
      <c r="Q141" s="149">
        <f>'Doplňková činnost'!AP141</f>
        <v>0</v>
      </c>
    </row>
    <row r="142" spans="2:17" outlineLevel="1" x14ac:dyDescent="0.25">
      <c r="B142" s="820" t="s">
        <v>5</v>
      </c>
      <c r="C142" s="150" t="s">
        <v>161</v>
      </c>
      <c r="D142" s="150"/>
      <c r="E142" s="823" t="s">
        <v>238</v>
      </c>
      <c r="F142" s="138" t="s">
        <v>55</v>
      </c>
      <c r="G142" s="139" t="s">
        <v>56</v>
      </c>
      <c r="H142" s="152">
        <f>'Hlavní činnost'!G142</f>
        <v>150000</v>
      </c>
      <c r="I142" s="153">
        <f>'Doplňková činnost'!G142</f>
        <v>0</v>
      </c>
      <c r="J142" s="154">
        <f>'Hlavní činnost'!O142</f>
        <v>230000</v>
      </c>
      <c r="K142" s="163">
        <f>'Doplňková činnost'!W142</f>
        <v>0</v>
      </c>
      <c r="L142" s="164">
        <f>'Hlavní činnost'!X142</f>
        <v>80000</v>
      </c>
      <c r="M142" s="164">
        <f>'Doplňková činnost'!AN142</f>
        <v>0</v>
      </c>
      <c r="N142" s="158">
        <f>'Hlavní činnost'!Y142</f>
        <v>130000</v>
      </c>
      <c r="O142" s="159">
        <f>'Doplňková činnost'!AO142</f>
        <v>0</v>
      </c>
      <c r="P142" s="160">
        <f>'Hlavní činnost'!Z142</f>
        <v>130000</v>
      </c>
      <c r="Q142" s="161">
        <f>'Doplňková činnost'!AP142</f>
        <v>0</v>
      </c>
    </row>
    <row r="143" spans="2:17" ht="23.25" customHeight="1" outlineLevel="1" x14ac:dyDescent="0.25">
      <c r="B143" s="821"/>
      <c r="C143" s="150" t="s">
        <v>162</v>
      </c>
      <c r="D143" s="150"/>
      <c r="E143" s="824"/>
      <c r="F143" s="138" t="s">
        <v>61</v>
      </c>
      <c r="G143" s="139" t="s">
        <v>62</v>
      </c>
      <c r="H143" s="152">
        <f>'Hlavní činnost'!G143</f>
        <v>18000</v>
      </c>
      <c r="I143" s="153">
        <f>'Doplňková činnost'!G143</f>
        <v>0</v>
      </c>
      <c r="J143" s="154">
        <f>'Hlavní činnost'!O143</f>
        <v>20000</v>
      </c>
      <c r="K143" s="163">
        <f>'Doplňková činnost'!W143</f>
        <v>0</v>
      </c>
      <c r="L143" s="164">
        <f>'Hlavní činnost'!X143</f>
        <v>2000</v>
      </c>
      <c r="M143" s="164">
        <f>'Doplňková činnost'!AN143</f>
        <v>0</v>
      </c>
      <c r="N143" s="158">
        <f>'Hlavní činnost'!Y143</f>
        <v>20000</v>
      </c>
      <c r="O143" s="159">
        <f>'Doplňková činnost'!AO143</f>
        <v>0</v>
      </c>
      <c r="P143" s="160">
        <f>'Hlavní činnost'!Z143</f>
        <v>20000</v>
      </c>
      <c r="Q143" s="161">
        <f>'Doplňková činnost'!AP143</f>
        <v>0</v>
      </c>
    </row>
    <row r="144" spans="2:17" outlineLevel="1" x14ac:dyDescent="0.25">
      <c r="B144" s="821"/>
      <c r="C144" s="150" t="s">
        <v>163</v>
      </c>
      <c r="D144" s="150"/>
      <c r="E144" s="824"/>
      <c r="F144" s="138" t="s">
        <v>65</v>
      </c>
      <c r="G144" s="139" t="s">
        <v>64</v>
      </c>
      <c r="H144" s="152">
        <f>'Hlavní činnost'!G144</f>
        <v>0</v>
      </c>
      <c r="I144" s="153">
        <f>'Doplňková činnost'!G144</f>
        <v>0</v>
      </c>
      <c r="J144" s="154">
        <f>'Hlavní činnost'!O144</f>
        <v>0</v>
      </c>
      <c r="K144" s="163">
        <f>'Doplňková činnost'!W144</f>
        <v>0</v>
      </c>
      <c r="L144" s="164">
        <f>'Hlavní činnost'!X144</f>
        <v>0</v>
      </c>
      <c r="M144" s="164">
        <f>'Doplňková činnost'!AN144</f>
        <v>0</v>
      </c>
      <c r="N144" s="158">
        <f>'Hlavní činnost'!Y144</f>
        <v>0</v>
      </c>
      <c r="O144" s="159">
        <f>'Doplňková činnost'!AO144</f>
        <v>0</v>
      </c>
      <c r="P144" s="160">
        <f>'Hlavní činnost'!Z144</f>
        <v>0</v>
      </c>
      <c r="Q144" s="161">
        <f>'Doplňková činnost'!AP144</f>
        <v>0</v>
      </c>
    </row>
    <row r="145" spans="2:17" ht="25.5" outlineLevel="1" x14ac:dyDescent="0.25">
      <c r="B145" s="821"/>
      <c r="C145" s="656" t="s">
        <v>164</v>
      </c>
      <c r="D145" s="656"/>
      <c r="E145" s="824"/>
      <c r="F145" s="657" t="s">
        <v>67</v>
      </c>
      <c r="G145" s="658" t="s">
        <v>66</v>
      </c>
      <c r="H145" s="659" t="str">
        <f>'Hlavní činnost'!G145</f>
        <v>x</v>
      </c>
      <c r="I145" s="660" t="str">
        <f>'Doplňková činnost'!G145</f>
        <v>x</v>
      </c>
      <c r="J145" s="661" t="str">
        <f>'Hlavní činnost'!O145</f>
        <v>x</v>
      </c>
      <c r="K145" s="662" t="str">
        <f>'Doplňková činnost'!W145</f>
        <v>x</v>
      </c>
      <c r="L145" s="663" t="str">
        <f>'Hlavní činnost'!X145</f>
        <v>x</v>
      </c>
      <c r="M145" s="663" t="str">
        <f>'Doplňková činnost'!AN145</f>
        <v>x</v>
      </c>
      <c r="N145" s="661" t="str">
        <f>'Hlavní činnost'!Y145</f>
        <v>x</v>
      </c>
      <c r="O145" s="664" t="str">
        <f>'Doplňková činnost'!AO145</f>
        <v>x</v>
      </c>
      <c r="P145" s="665" t="str">
        <f>'Hlavní činnost'!Z145</f>
        <v>x</v>
      </c>
      <c r="Q145" s="666" t="str">
        <f>'Doplňková činnost'!AP145</f>
        <v>x</v>
      </c>
    </row>
    <row r="146" spans="2:17" ht="15.75" customHeight="1" outlineLevel="1" x14ac:dyDescent="0.25">
      <c r="B146" s="822"/>
      <c r="C146" s="150" t="s">
        <v>23</v>
      </c>
      <c r="D146" s="150"/>
      <c r="E146" s="825"/>
      <c r="F146" s="138"/>
      <c r="G146" s="139"/>
      <c r="H146" s="152">
        <f>'Hlavní činnost'!G146</f>
        <v>0</v>
      </c>
      <c r="I146" s="153">
        <f>'Doplňková činnost'!G146</f>
        <v>0</v>
      </c>
      <c r="J146" s="154">
        <f>'Hlavní činnost'!O146</f>
        <v>0</v>
      </c>
      <c r="K146" s="163">
        <f>'Doplňková činnost'!W146</f>
        <v>0</v>
      </c>
      <c r="L146" s="164">
        <f>'Hlavní činnost'!X146</f>
        <v>0</v>
      </c>
      <c r="M146" s="164">
        <f>'Doplňková činnost'!AN146</f>
        <v>0</v>
      </c>
      <c r="N146" s="158">
        <f>'Hlavní činnost'!Y146</f>
        <v>0</v>
      </c>
      <c r="O146" s="159">
        <f>'Doplňková činnost'!AO146</f>
        <v>0</v>
      </c>
      <c r="P146" s="160">
        <f>'Hlavní činnost'!Z146</f>
        <v>0</v>
      </c>
      <c r="Q146" s="161">
        <f>'Doplňková činnost'!AP146</f>
        <v>0</v>
      </c>
    </row>
    <row r="147" spans="2:17" x14ac:dyDescent="0.25">
      <c r="B147" s="844" t="s">
        <v>8</v>
      </c>
      <c r="C147" s="845"/>
      <c r="D147" s="259"/>
      <c r="E147" s="4"/>
      <c r="F147" s="3"/>
      <c r="G147" s="47"/>
      <c r="H147" s="49">
        <f>'Hlavní činnost'!G147</f>
        <v>0</v>
      </c>
      <c r="I147" s="50">
        <f>'Doplňková činnost'!G147</f>
        <v>0</v>
      </c>
      <c r="J147" s="53">
        <f>'Hlavní činnost'!O147</f>
        <v>0</v>
      </c>
      <c r="K147" s="41">
        <f>'Doplňková činnost'!W147</f>
        <v>0</v>
      </c>
      <c r="L147" s="23">
        <f>'Hlavní činnost'!X147</f>
        <v>0</v>
      </c>
      <c r="M147" s="23">
        <f>'Doplňková činnost'!AN147</f>
        <v>0</v>
      </c>
      <c r="N147" s="88">
        <f>'Hlavní činnost'!Y147</f>
        <v>0</v>
      </c>
      <c r="O147" s="89">
        <f>'Doplňková činnost'!AO147</f>
        <v>0</v>
      </c>
      <c r="P147" s="99">
        <f>'Hlavní činnost'!Z147</f>
        <v>0</v>
      </c>
      <c r="Q147" s="100">
        <f>'Doplňková činnost'!AP147</f>
        <v>0</v>
      </c>
    </row>
    <row r="148" spans="2:17" x14ac:dyDescent="0.25">
      <c r="B148" s="796" t="s">
        <v>278</v>
      </c>
      <c r="C148" s="797"/>
      <c r="D148" s="162"/>
      <c r="E148" s="137" t="s">
        <v>239</v>
      </c>
      <c r="F148" s="177"/>
      <c r="G148" s="178"/>
      <c r="H148" s="140">
        <f>'Hlavní činnost'!G148</f>
        <v>0</v>
      </c>
      <c r="I148" s="141">
        <f>'Doplňková činnost'!G148</f>
        <v>0</v>
      </c>
      <c r="J148" s="142">
        <f>'Hlavní činnost'!O148</f>
        <v>0</v>
      </c>
      <c r="K148" s="165">
        <f>'Doplňková činnost'!W148</f>
        <v>0</v>
      </c>
      <c r="L148" s="166">
        <f>'Hlavní činnost'!X148</f>
        <v>0</v>
      </c>
      <c r="M148" s="166">
        <f>'Doplňková činnost'!AN148</f>
        <v>0</v>
      </c>
      <c r="N148" s="146">
        <f>'Hlavní činnost'!Y148</f>
        <v>0</v>
      </c>
      <c r="O148" s="147">
        <f>'Doplňková činnost'!AO148</f>
        <v>0</v>
      </c>
      <c r="P148" s="148">
        <f>'Hlavní činnost'!Z148</f>
        <v>0</v>
      </c>
      <c r="Q148" s="149">
        <f>'Doplňková činnost'!AP148</f>
        <v>0</v>
      </c>
    </row>
    <row r="149" spans="2:17" x14ac:dyDescent="0.25">
      <c r="B149" s="796" t="s">
        <v>279</v>
      </c>
      <c r="C149" s="797"/>
      <c r="D149" s="162"/>
      <c r="E149" s="137" t="s">
        <v>240</v>
      </c>
      <c r="F149" s="138"/>
      <c r="G149" s="139"/>
      <c r="H149" s="140">
        <f>'Hlavní činnost'!G149</f>
        <v>0</v>
      </c>
      <c r="I149" s="141">
        <f>'Doplňková činnost'!G149</f>
        <v>0</v>
      </c>
      <c r="J149" s="142">
        <f>'Hlavní činnost'!O149</f>
        <v>0</v>
      </c>
      <c r="K149" s="165">
        <f>'Doplňková činnost'!W149</f>
        <v>0</v>
      </c>
      <c r="L149" s="166">
        <f>'Hlavní činnost'!X149</f>
        <v>0</v>
      </c>
      <c r="M149" s="166">
        <f>'Doplňková činnost'!AN149</f>
        <v>0</v>
      </c>
      <c r="N149" s="146">
        <f>'Hlavní činnost'!Y149</f>
        <v>0</v>
      </c>
      <c r="O149" s="147">
        <f>'Doplňková činnost'!AO149</f>
        <v>0</v>
      </c>
      <c r="P149" s="148">
        <f>'Hlavní činnost'!Z149</f>
        <v>0</v>
      </c>
      <c r="Q149" s="149">
        <f>'Doplňková činnost'!AP149</f>
        <v>0</v>
      </c>
    </row>
    <row r="150" spans="2:17" ht="30.75" customHeight="1" x14ac:dyDescent="0.25">
      <c r="B150" s="842" t="s">
        <v>280</v>
      </c>
      <c r="C150" s="843"/>
      <c r="D150" s="172"/>
      <c r="E150" s="171" t="s">
        <v>241</v>
      </c>
      <c r="F150" s="138"/>
      <c r="G150" s="139"/>
      <c r="H150" s="140">
        <f>'Hlavní činnost'!G150</f>
        <v>0</v>
      </c>
      <c r="I150" s="141">
        <f>'Doplňková činnost'!G150</f>
        <v>0</v>
      </c>
      <c r="J150" s="142">
        <f>'Hlavní činnost'!O150</f>
        <v>0</v>
      </c>
      <c r="K150" s="165">
        <f>'Doplňková činnost'!W150</f>
        <v>0</v>
      </c>
      <c r="L150" s="166">
        <f>'Hlavní činnost'!X150</f>
        <v>0</v>
      </c>
      <c r="M150" s="166">
        <f>'Doplňková činnost'!AN150</f>
        <v>0</v>
      </c>
      <c r="N150" s="146">
        <f>'Hlavní činnost'!Y150</f>
        <v>0</v>
      </c>
      <c r="O150" s="147">
        <f>'Doplňková činnost'!AO150</f>
        <v>0</v>
      </c>
      <c r="P150" s="148">
        <f>'Hlavní činnost'!Z150</f>
        <v>0</v>
      </c>
      <c r="Q150" s="149">
        <f>'Doplňková činnost'!AP150</f>
        <v>0</v>
      </c>
    </row>
    <row r="151" spans="2:17" x14ac:dyDescent="0.25">
      <c r="B151" s="851" t="s">
        <v>9</v>
      </c>
      <c r="C151" s="852"/>
      <c r="D151" s="267"/>
      <c r="E151" s="4"/>
      <c r="F151" s="1"/>
      <c r="G151" s="46"/>
      <c r="H151" s="49">
        <f>'Hlavní činnost'!G151</f>
        <v>0</v>
      </c>
      <c r="I151" s="50">
        <f>'Doplňková činnost'!G151</f>
        <v>0</v>
      </c>
      <c r="J151" s="53">
        <f>'Hlavní činnost'!O151</f>
        <v>0</v>
      </c>
      <c r="K151" s="41">
        <f>'Doplňková činnost'!W151</f>
        <v>0</v>
      </c>
      <c r="L151" s="23">
        <f>'Hlavní činnost'!X151</f>
        <v>0</v>
      </c>
      <c r="M151" s="23">
        <f>'Doplňková činnost'!AN151</f>
        <v>0</v>
      </c>
      <c r="N151" s="88">
        <f>'Hlavní činnost'!Y151</f>
        <v>0</v>
      </c>
      <c r="O151" s="89">
        <f>'Doplňková činnost'!AO151</f>
        <v>0</v>
      </c>
      <c r="P151" s="99">
        <f>'Hlavní činnost'!Z151</f>
        <v>0</v>
      </c>
      <c r="Q151" s="100">
        <f>'Doplňková činnost'!AP151</f>
        <v>0</v>
      </c>
    </row>
    <row r="152" spans="2:17" x14ac:dyDescent="0.25">
      <c r="B152" s="842" t="s">
        <v>281</v>
      </c>
      <c r="C152" s="843"/>
      <c r="D152" s="172"/>
      <c r="E152" s="137" t="s">
        <v>242</v>
      </c>
      <c r="F152" s="138"/>
      <c r="G152" s="139"/>
      <c r="H152" s="140">
        <f>'Hlavní činnost'!G152</f>
        <v>0</v>
      </c>
      <c r="I152" s="141">
        <f>'Doplňková činnost'!G152</f>
        <v>0</v>
      </c>
      <c r="J152" s="142">
        <f>'Hlavní činnost'!O152</f>
        <v>0</v>
      </c>
      <c r="K152" s="165">
        <f>'Doplňková činnost'!W152</f>
        <v>0</v>
      </c>
      <c r="L152" s="166">
        <f>'Hlavní činnost'!X152</f>
        <v>0</v>
      </c>
      <c r="M152" s="166">
        <f>'Doplňková činnost'!AN152</f>
        <v>0</v>
      </c>
      <c r="N152" s="146">
        <f>'Hlavní činnost'!Y152</f>
        <v>0</v>
      </c>
      <c r="O152" s="147">
        <f>'Doplňková činnost'!AO152</f>
        <v>0</v>
      </c>
      <c r="P152" s="148">
        <f>'Hlavní činnost'!Z152</f>
        <v>0</v>
      </c>
      <c r="Q152" s="149">
        <f>'Doplňková činnost'!AP152</f>
        <v>0</v>
      </c>
    </row>
    <row r="153" spans="2:17" x14ac:dyDescent="0.25">
      <c r="B153" s="844" t="s">
        <v>10</v>
      </c>
      <c r="C153" s="845"/>
      <c r="D153" s="259"/>
      <c r="E153" s="4"/>
      <c r="F153" s="3"/>
      <c r="G153" s="47"/>
      <c r="H153" s="49">
        <f>'Hlavní činnost'!G153</f>
        <v>0</v>
      </c>
      <c r="I153" s="50">
        <f>'Doplňková činnost'!G153</f>
        <v>0</v>
      </c>
      <c r="J153" s="53">
        <f>'Hlavní činnost'!O153</f>
        <v>0</v>
      </c>
      <c r="K153" s="41">
        <f>'Doplňková činnost'!W153</f>
        <v>0</v>
      </c>
      <c r="L153" s="23">
        <f>'Hlavní činnost'!X153</f>
        <v>0</v>
      </c>
      <c r="M153" s="23">
        <f>'Doplňková činnost'!AN153</f>
        <v>0</v>
      </c>
      <c r="N153" s="88">
        <f>'Hlavní činnost'!Y153</f>
        <v>0</v>
      </c>
      <c r="O153" s="89">
        <f>'Doplňková činnost'!AO153</f>
        <v>0</v>
      </c>
      <c r="P153" s="99">
        <f>'Hlavní činnost'!Z153</f>
        <v>0</v>
      </c>
      <c r="Q153" s="100">
        <f>'Doplňková činnost'!AP153</f>
        <v>0</v>
      </c>
    </row>
    <row r="154" spans="2:17" x14ac:dyDescent="0.25">
      <c r="B154" s="796" t="s">
        <v>282</v>
      </c>
      <c r="C154" s="797"/>
      <c r="D154" s="162"/>
      <c r="E154" s="137" t="s">
        <v>243</v>
      </c>
      <c r="F154" s="138"/>
      <c r="G154" s="139"/>
      <c r="H154" s="140">
        <f>'Hlavní činnost'!G154</f>
        <v>0</v>
      </c>
      <c r="I154" s="141">
        <f>'Doplňková činnost'!G154</f>
        <v>0</v>
      </c>
      <c r="J154" s="142">
        <f>'Hlavní činnost'!O154</f>
        <v>0</v>
      </c>
      <c r="K154" s="165">
        <f>'Doplňková činnost'!W154</f>
        <v>0</v>
      </c>
      <c r="L154" s="166">
        <f>'Hlavní činnost'!X154</f>
        <v>0</v>
      </c>
      <c r="M154" s="166">
        <f>'Doplňková činnost'!AN154</f>
        <v>0</v>
      </c>
      <c r="N154" s="146">
        <f>'Hlavní činnost'!Y154</f>
        <v>0</v>
      </c>
      <c r="O154" s="147">
        <f>'Doplňková činnost'!AO154</f>
        <v>0</v>
      </c>
      <c r="P154" s="148">
        <f>'Hlavní činnost'!Z154</f>
        <v>0</v>
      </c>
      <c r="Q154" s="149">
        <f>'Doplňková činnost'!AP154</f>
        <v>0</v>
      </c>
    </row>
    <row r="155" spans="2:17" ht="15.75" thickBot="1" x14ac:dyDescent="0.3">
      <c r="B155" s="853" t="s">
        <v>283</v>
      </c>
      <c r="C155" s="854"/>
      <c r="D155" s="179"/>
      <c r="E155" s="180" t="s">
        <v>244</v>
      </c>
      <c r="F155" s="181"/>
      <c r="G155" s="182"/>
      <c r="H155" s="183">
        <f>'Hlavní činnost'!G155</f>
        <v>0</v>
      </c>
      <c r="I155" s="184">
        <f>'Doplňková činnost'!G155</f>
        <v>0</v>
      </c>
      <c r="J155" s="185">
        <f>'Hlavní činnost'!O155</f>
        <v>0</v>
      </c>
      <c r="K155" s="186">
        <f>'Doplňková činnost'!W155</f>
        <v>0</v>
      </c>
      <c r="L155" s="187">
        <f>'Hlavní činnost'!X155</f>
        <v>0</v>
      </c>
      <c r="M155" s="187">
        <f>'Doplňková činnost'!AN155</f>
        <v>0</v>
      </c>
      <c r="N155" s="188">
        <f>'Hlavní činnost'!Y155</f>
        <v>0</v>
      </c>
      <c r="O155" s="189">
        <f>'Doplňková činnost'!AO155</f>
        <v>0</v>
      </c>
      <c r="P155" s="190">
        <f>'Hlavní činnost'!Z155</f>
        <v>0</v>
      </c>
      <c r="Q155" s="191">
        <f>'Doplňková činnost'!AP155</f>
        <v>0</v>
      </c>
    </row>
    <row r="156" spans="2:17" ht="9.9499999999999993" customHeight="1" thickTop="1" thickBot="1" x14ac:dyDescent="0.3">
      <c r="B156" s="5"/>
      <c r="C156" s="6"/>
      <c r="D156" s="6"/>
      <c r="E156" s="7"/>
      <c r="F156" s="8"/>
      <c r="G156" s="11"/>
      <c r="H156" s="51"/>
      <c r="I156" s="52"/>
      <c r="J156" s="36"/>
      <c r="K156" s="42"/>
      <c r="L156" s="38"/>
      <c r="M156" s="38"/>
      <c r="N156" s="90"/>
      <c r="O156" s="91"/>
      <c r="P156" s="101"/>
      <c r="Q156" s="102"/>
    </row>
    <row r="157" spans="2:17" ht="16.5" thickTop="1" x14ac:dyDescent="0.25">
      <c r="B157" s="941" t="s">
        <v>11</v>
      </c>
      <c r="C157" s="942"/>
      <c r="D157" s="279"/>
      <c r="E157" s="280"/>
      <c r="F157" s="281"/>
      <c r="G157" s="282"/>
      <c r="H157" s="283">
        <f>'Hlavní činnost'!G157</f>
        <v>10379000</v>
      </c>
      <c r="I157" s="284">
        <f>'Doplňková činnost'!G157</f>
        <v>125000</v>
      </c>
      <c r="J157" s="285">
        <f>'Hlavní činnost'!O157</f>
        <v>9695000</v>
      </c>
      <c r="K157" s="286">
        <f>'Doplňková činnost'!W157</f>
        <v>125000</v>
      </c>
      <c r="L157" s="287">
        <f>'Hlavní činnost'!X157</f>
        <v>-684000</v>
      </c>
      <c r="M157" s="287">
        <f>'Doplňková činnost'!AN157</f>
        <v>0</v>
      </c>
      <c r="N157" s="288">
        <f>'Hlavní činnost'!Y157</f>
        <v>9500000</v>
      </c>
      <c r="O157" s="289">
        <f>'Doplňková činnost'!AO157</f>
        <v>125000</v>
      </c>
      <c r="P157" s="290">
        <f>'Hlavní činnost'!Z157</f>
        <v>9882000</v>
      </c>
      <c r="Q157" s="291">
        <f>'Doplňková činnost'!AP157</f>
        <v>125000</v>
      </c>
    </row>
    <row r="158" spans="2:17" x14ac:dyDescent="0.25">
      <c r="B158" s="857" t="s">
        <v>12</v>
      </c>
      <c r="C158" s="858"/>
      <c r="D158" s="117"/>
      <c r="E158" s="4"/>
      <c r="F158" s="1"/>
      <c r="G158" s="46"/>
      <c r="H158" s="49">
        <f>'Hlavní činnost'!G158</f>
        <v>1780000</v>
      </c>
      <c r="I158" s="50">
        <f>'Doplňková činnost'!G158</f>
        <v>125000</v>
      </c>
      <c r="J158" s="53">
        <f>'Hlavní činnost'!O158</f>
        <v>1780000</v>
      </c>
      <c r="K158" s="41">
        <f>'Doplňková činnost'!W158</f>
        <v>125000</v>
      </c>
      <c r="L158" s="23">
        <f>'Hlavní činnost'!X158</f>
        <v>0</v>
      </c>
      <c r="M158" s="23">
        <f>'Doplňková činnost'!AN158</f>
        <v>0</v>
      </c>
      <c r="N158" s="88">
        <f>'Hlavní činnost'!Y158</f>
        <v>1790000</v>
      </c>
      <c r="O158" s="89">
        <f>'Doplňková činnost'!AO158</f>
        <v>125000</v>
      </c>
      <c r="P158" s="99">
        <f>'Hlavní činnost'!Z158</f>
        <v>1800000</v>
      </c>
      <c r="Q158" s="100">
        <f>'Doplňková činnost'!AP158</f>
        <v>125000</v>
      </c>
    </row>
    <row r="159" spans="2:17" x14ac:dyDescent="0.25">
      <c r="B159" s="859" t="s">
        <v>284</v>
      </c>
      <c r="C159" s="860"/>
      <c r="D159" s="192"/>
      <c r="E159" s="137" t="s">
        <v>245</v>
      </c>
      <c r="F159" s="138"/>
      <c r="G159" s="139"/>
      <c r="H159" s="140">
        <f>'Hlavní činnost'!G159</f>
        <v>0</v>
      </c>
      <c r="I159" s="141">
        <f>'Doplňková činnost'!G159</f>
        <v>0</v>
      </c>
      <c r="J159" s="142">
        <f>'Hlavní činnost'!O159</f>
        <v>0</v>
      </c>
      <c r="K159" s="165">
        <f>'Doplňková činnost'!W159</f>
        <v>0</v>
      </c>
      <c r="L159" s="166">
        <f>'Hlavní činnost'!X159</f>
        <v>0</v>
      </c>
      <c r="M159" s="166">
        <f>'Doplňková činnost'!AN159</f>
        <v>0</v>
      </c>
      <c r="N159" s="146">
        <f>'Hlavní činnost'!Y159</f>
        <v>0</v>
      </c>
      <c r="O159" s="147">
        <f>'Doplňková činnost'!AO159</f>
        <v>0</v>
      </c>
      <c r="P159" s="148">
        <f>'Hlavní činnost'!Z159</f>
        <v>0</v>
      </c>
      <c r="Q159" s="149">
        <f>'Doplňková činnost'!AP159</f>
        <v>0</v>
      </c>
    </row>
    <row r="160" spans="2:17" x14ac:dyDescent="0.25">
      <c r="B160" s="859" t="s">
        <v>285</v>
      </c>
      <c r="C160" s="860"/>
      <c r="D160" s="192"/>
      <c r="E160" s="137" t="s">
        <v>246</v>
      </c>
      <c r="F160" s="138"/>
      <c r="G160" s="139"/>
      <c r="H160" s="140">
        <f>'Hlavní činnost'!G160</f>
        <v>1725000</v>
      </c>
      <c r="I160" s="141">
        <f>'Doplňková činnost'!G160</f>
        <v>40000</v>
      </c>
      <c r="J160" s="142">
        <f>'Hlavní činnost'!O160</f>
        <v>1725000</v>
      </c>
      <c r="K160" s="165">
        <f>'Doplňková činnost'!W160</f>
        <v>40000</v>
      </c>
      <c r="L160" s="166">
        <f>'Hlavní činnost'!X160</f>
        <v>0</v>
      </c>
      <c r="M160" s="166">
        <f>'Doplňková činnost'!AN160</f>
        <v>0</v>
      </c>
      <c r="N160" s="146">
        <f>'Hlavní činnost'!Y160</f>
        <v>1735000</v>
      </c>
      <c r="O160" s="147">
        <f>'Doplňková činnost'!AO160</f>
        <v>40000</v>
      </c>
      <c r="P160" s="148">
        <f>'Hlavní činnost'!Z160</f>
        <v>1745000</v>
      </c>
      <c r="Q160" s="149">
        <f>'Doplňková činnost'!AP160</f>
        <v>40000</v>
      </c>
    </row>
    <row r="161" spans="2:17" outlineLevel="1" x14ac:dyDescent="0.25">
      <c r="B161" s="832" t="s">
        <v>5</v>
      </c>
      <c r="C161" s="150" t="s">
        <v>286</v>
      </c>
      <c r="D161" s="150"/>
      <c r="E161" s="823" t="s">
        <v>246</v>
      </c>
      <c r="F161" s="138" t="s">
        <v>55</v>
      </c>
      <c r="G161" s="139" t="s">
        <v>56</v>
      </c>
      <c r="H161" s="152">
        <f>'Hlavní činnost'!G161</f>
        <v>0</v>
      </c>
      <c r="I161" s="153">
        <f>'Doplňková činnost'!G161</f>
        <v>0</v>
      </c>
      <c r="J161" s="154">
        <f>'Hlavní činnost'!O161</f>
        <v>0</v>
      </c>
      <c r="K161" s="163">
        <f>'Doplňková činnost'!W161</f>
        <v>0</v>
      </c>
      <c r="L161" s="164">
        <f>'Hlavní činnost'!X161</f>
        <v>0</v>
      </c>
      <c r="M161" s="164">
        <f>'Doplňková činnost'!AN161</f>
        <v>0</v>
      </c>
      <c r="N161" s="158">
        <f>'Hlavní činnost'!Y161</f>
        <v>0</v>
      </c>
      <c r="O161" s="159">
        <f>'Doplňková činnost'!AO161</f>
        <v>0</v>
      </c>
      <c r="P161" s="160">
        <f>'Hlavní činnost'!Z161</f>
        <v>0</v>
      </c>
      <c r="Q161" s="161">
        <f>'Doplňková činnost'!AP161</f>
        <v>0</v>
      </c>
    </row>
    <row r="162" spans="2:17" outlineLevel="1" x14ac:dyDescent="0.25">
      <c r="B162" s="833"/>
      <c r="C162" s="150" t="s">
        <v>165</v>
      </c>
      <c r="D162" s="150"/>
      <c r="E162" s="824"/>
      <c r="F162" s="138" t="s">
        <v>81</v>
      </c>
      <c r="G162" s="139" t="s">
        <v>78</v>
      </c>
      <c r="H162" s="152">
        <f>'Hlavní činnost'!G162</f>
        <v>0</v>
      </c>
      <c r="I162" s="153">
        <f>'Doplňková činnost'!G162</f>
        <v>0</v>
      </c>
      <c r="J162" s="154">
        <f>'Hlavní činnost'!O162</f>
        <v>0</v>
      </c>
      <c r="K162" s="163">
        <f>'Doplňková činnost'!W162</f>
        <v>0</v>
      </c>
      <c r="L162" s="164">
        <f>'Hlavní činnost'!X162</f>
        <v>0</v>
      </c>
      <c r="M162" s="164">
        <f>'Doplňková činnost'!AN162</f>
        <v>0</v>
      </c>
      <c r="N162" s="158">
        <f>'Hlavní činnost'!Y162</f>
        <v>0</v>
      </c>
      <c r="O162" s="159">
        <f>'Doplňková činnost'!AO162</f>
        <v>0</v>
      </c>
      <c r="P162" s="160">
        <f>'Hlavní činnost'!Z162</f>
        <v>0</v>
      </c>
      <c r="Q162" s="161">
        <f>'Doplňková činnost'!AP162</f>
        <v>0</v>
      </c>
    </row>
    <row r="163" spans="2:17" outlineLevel="1" x14ac:dyDescent="0.25">
      <c r="B163" s="833"/>
      <c r="C163" s="150" t="s">
        <v>166</v>
      </c>
      <c r="D163" s="150"/>
      <c r="E163" s="824"/>
      <c r="F163" s="138" t="s">
        <v>83</v>
      </c>
      <c r="G163" s="139" t="s">
        <v>80</v>
      </c>
      <c r="H163" s="152">
        <f>'Hlavní činnost'!G163</f>
        <v>0</v>
      </c>
      <c r="I163" s="153">
        <f>'Doplňková činnost'!G163</f>
        <v>0</v>
      </c>
      <c r="J163" s="154">
        <f>'Hlavní činnost'!O163</f>
        <v>0</v>
      </c>
      <c r="K163" s="163">
        <f>'Doplňková činnost'!W163</f>
        <v>0</v>
      </c>
      <c r="L163" s="164">
        <f>'Hlavní činnost'!X163</f>
        <v>0</v>
      </c>
      <c r="M163" s="164">
        <f>'Doplňková činnost'!AN163</f>
        <v>0</v>
      </c>
      <c r="N163" s="158">
        <f>'Hlavní činnost'!Y163</f>
        <v>0</v>
      </c>
      <c r="O163" s="159">
        <f>'Doplňková činnost'!AO163</f>
        <v>0</v>
      </c>
      <c r="P163" s="160">
        <f>'Hlavní činnost'!Z163</f>
        <v>0</v>
      </c>
      <c r="Q163" s="161">
        <f>'Doplňková činnost'!AP163</f>
        <v>0</v>
      </c>
    </row>
    <row r="164" spans="2:17" outlineLevel="1" x14ac:dyDescent="0.25">
      <c r="B164" s="833"/>
      <c r="C164" s="150" t="s">
        <v>167</v>
      </c>
      <c r="D164" s="150"/>
      <c r="E164" s="824"/>
      <c r="F164" s="138" t="s">
        <v>85</v>
      </c>
      <c r="G164" s="139" t="s">
        <v>82</v>
      </c>
      <c r="H164" s="152">
        <f>'Hlavní činnost'!G164</f>
        <v>0</v>
      </c>
      <c r="I164" s="153">
        <f>'Doplňková činnost'!G164</f>
        <v>0</v>
      </c>
      <c r="J164" s="154">
        <f>'Hlavní činnost'!O164</f>
        <v>0</v>
      </c>
      <c r="K164" s="163">
        <f>'Doplňková činnost'!W164</f>
        <v>0</v>
      </c>
      <c r="L164" s="164">
        <f>'Hlavní činnost'!X164</f>
        <v>0</v>
      </c>
      <c r="M164" s="164">
        <f>'Doplňková činnost'!AN164</f>
        <v>0</v>
      </c>
      <c r="N164" s="158">
        <f>'Hlavní činnost'!Y164</f>
        <v>0</v>
      </c>
      <c r="O164" s="159">
        <f>'Doplňková činnost'!AO164</f>
        <v>0</v>
      </c>
      <c r="P164" s="160">
        <f>'Hlavní činnost'!Z164</f>
        <v>0</v>
      </c>
      <c r="Q164" s="161">
        <f>'Doplňková činnost'!AP164</f>
        <v>0</v>
      </c>
    </row>
    <row r="165" spans="2:17" outlineLevel="1" x14ac:dyDescent="0.25">
      <c r="B165" s="833"/>
      <c r="C165" s="150" t="s">
        <v>168</v>
      </c>
      <c r="D165" s="150"/>
      <c r="E165" s="824"/>
      <c r="F165" s="138" t="s">
        <v>87</v>
      </c>
      <c r="G165" s="139" t="s">
        <v>84</v>
      </c>
      <c r="H165" s="152">
        <f>'Hlavní činnost'!G165</f>
        <v>0</v>
      </c>
      <c r="I165" s="153">
        <f>'Doplňková činnost'!G165</f>
        <v>0</v>
      </c>
      <c r="J165" s="154">
        <f>'Hlavní činnost'!O165</f>
        <v>0</v>
      </c>
      <c r="K165" s="163">
        <f>'Doplňková činnost'!W165</f>
        <v>0</v>
      </c>
      <c r="L165" s="164">
        <f>'Hlavní činnost'!X165</f>
        <v>0</v>
      </c>
      <c r="M165" s="164">
        <f>'Doplňková činnost'!AN165</f>
        <v>0</v>
      </c>
      <c r="N165" s="158">
        <f>'Hlavní činnost'!Y165</f>
        <v>0</v>
      </c>
      <c r="O165" s="159">
        <f>'Doplňková činnost'!AO165</f>
        <v>0</v>
      </c>
      <c r="P165" s="160">
        <f>'Hlavní činnost'!Z165</f>
        <v>0</v>
      </c>
      <c r="Q165" s="161">
        <f>'Doplňková činnost'!AP165</f>
        <v>0</v>
      </c>
    </row>
    <row r="166" spans="2:17" outlineLevel="1" x14ac:dyDescent="0.25">
      <c r="B166" s="833"/>
      <c r="C166" s="150" t="s">
        <v>169</v>
      </c>
      <c r="D166" s="150"/>
      <c r="E166" s="824"/>
      <c r="F166" s="138" t="s">
        <v>89</v>
      </c>
      <c r="G166" s="139" t="s">
        <v>86</v>
      </c>
      <c r="H166" s="152">
        <f>'Hlavní činnost'!G166</f>
        <v>0</v>
      </c>
      <c r="I166" s="153">
        <f>'Doplňková činnost'!G166</f>
        <v>0</v>
      </c>
      <c r="J166" s="154">
        <f>'Hlavní činnost'!O166</f>
        <v>0</v>
      </c>
      <c r="K166" s="163">
        <f>'Doplňková činnost'!W166</f>
        <v>0</v>
      </c>
      <c r="L166" s="164">
        <f>'Hlavní činnost'!X166</f>
        <v>0</v>
      </c>
      <c r="M166" s="164">
        <f>'Doplňková činnost'!AN166</f>
        <v>0</v>
      </c>
      <c r="N166" s="158">
        <f>'Hlavní činnost'!Y166</f>
        <v>0</v>
      </c>
      <c r="O166" s="159">
        <f>'Doplňková činnost'!AO166</f>
        <v>0</v>
      </c>
      <c r="P166" s="160">
        <f>'Hlavní činnost'!Z166</f>
        <v>0</v>
      </c>
      <c r="Q166" s="161">
        <f>'Doplňková činnost'!AP166</f>
        <v>0</v>
      </c>
    </row>
    <row r="167" spans="2:17" ht="25.5" outlineLevel="1" x14ac:dyDescent="0.25">
      <c r="B167" s="833"/>
      <c r="C167" s="150" t="s">
        <v>170</v>
      </c>
      <c r="D167" s="150"/>
      <c r="E167" s="824"/>
      <c r="F167" s="138" t="s">
        <v>91</v>
      </c>
      <c r="G167" s="139" t="s">
        <v>88</v>
      </c>
      <c r="H167" s="152">
        <f>'Hlavní činnost'!G167</f>
        <v>0</v>
      </c>
      <c r="I167" s="153">
        <f>'Doplňková činnost'!G167</f>
        <v>0</v>
      </c>
      <c r="J167" s="154">
        <f>'Hlavní činnost'!O167</f>
        <v>0</v>
      </c>
      <c r="K167" s="163">
        <f>'Doplňková činnost'!W167</f>
        <v>0</v>
      </c>
      <c r="L167" s="164">
        <f>'Hlavní činnost'!X167</f>
        <v>0</v>
      </c>
      <c r="M167" s="164">
        <f>'Doplňková činnost'!AN167</f>
        <v>0</v>
      </c>
      <c r="N167" s="158">
        <f>'Hlavní činnost'!Y167</f>
        <v>0</v>
      </c>
      <c r="O167" s="159">
        <f>'Doplňková činnost'!AO167</f>
        <v>0</v>
      </c>
      <c r="P167" s="160">
        <f>'Hlavní činnost'!Z167</f>
        <v>0</v>
      </c>
      <c r="Q167" s="161">
        <f>'Doplňková činnost'!AP167</f>
        <v>0</v>
      </c>
    </row>
    <row r="168" spans="2:17" outlineLevel="1" x14ac:dyDescent="0.25">
      <c r="B168" s="833"/>
      <c r="C168" s="150" t="s">
        <v>287</v>
      </c>
      <c r="D168" s="150"/>
      <c r="E168" s="824"/>
      <c r="F168" s="138" t="s">
        <v>93</v>
      </c>
      <c r="G168" s="139" t="s">
        <v>90</v>
      </c>
      <c r="H168" s="152">
        <f>'Hlavní činnost'!G168</f>
        <v>0</v>
      </c>
      <c r="I168" s="153">
        <f>'Doplňková činnost'!G168</f>
        <v>0</v>
      </c>
      <c r="J168" s="154">
        <f>'Hlavní činnost'!O168</f>
        <v>0</v>
      </c>
      <c r="K168" s="163">
        <f>'Doplňková činnost'!W168</f>
        <v>0</v>
      </c>
      <c r="L168" s="164">
        <f>'Hlavní činnost'!X168</f>
        <v>0</v>
      </c>
      <c r="M168" s="164">
        <f>'Doplňková činnost'!AN168</f>
        <v>0</v>
      </c>
      <c r="N168" s="158">
        <f>'Hlavní činnost'!Y168</f>
        <v>0</v>
      </c>
      <c r="O168" s="159">
        <f>'Doplňková činnost'!AO168</f>
        <v>0</v>
      </c>
      <c r="P168" s="160">
        <f>'Hlavní činnost'!Z168</f>
        <v>0</v>
      </c>
      <c r="Q168" s="161">
        <f>'Doplňková činnost'!AP168</f>
        <v>0</v>
      </c>
    </row>
    <row r="169" spans="2:17" outlineLevel="1" x14ac:dyDescent="0.25">
      <c r="B169" s="833"/>
      <c r="C169" s="150" t="s">
        <v>171</v>
      </c>
      <c r="D169" s="150"/>
      <c r="E169" s="824"/>
      <c r="F169" s="138" t="s">
        <v>124</v>
      </c>
      <c r="G169" s="139" t="s">
        <v>92</v>
      </c>
      <c r="H169" s="152">
        <f>'Hlavní činnost'!G169</f>
        <v>0</v>
      </c>
      <c r="I169" s="153">
        <f>'Doplňková činnost'!G169</f>
        <v>0</v>
      </c>
      <c r="J169" s="154">
        <f>'Hlavní činnost'!O169</f>
        <v>0</v>
      </c>
      <c r="K169" s="163">
        <f>'Doplňková činnost'!W169</f>
        <v>0</v>
      </c>
      <c r="L169" s="164">
        <f>'Hlavní činnost'!X169</f>
        <v>0</v>
      </c>
      <c r="M169" s="164">
        <f>'Doplňková činnost'!AN169</f>
        <v>0</v>
      </c>
      <c r="N169" s="158">
        <f>'Hlavní činnost'!Y169</f>
        <v>0</v>
      </c>
      <c r="O169" s="159">
        <f>'Doplňková činnost'!AO169</f>
        <v>0</v>
      </c>
      <c r="P169" s="160">
        <f>'Hlavní činnost'!Z169</f>
        <v>0</v>
      </c>
      <c r="Q169" s="161">
        <f>'Doplňková činnost'!AP169</f>
        <v>0</v>
      </c>
    </row>
    <row r="170" spans="2:17" ht="25.5" outlineLevel="1" x14ac:dyDescent="0.25">
      <c r="B170" s="833"/>
      <c r="C170" s="150" t="s">
        <v>172</v>
      </c>
      <c r="D170" s="150"/>
      <c r="E170" s="824"/>
      <c r="F170" s="138" t="s">
        <v>61</v>
      </c>
      <c r="G170" s="139" t="s">
        <v>62</v>
      </c>
      <c r="H170" s="152">
        <f>'Hlavní činnost'!G170</f>
        <v>0</v>
      </c>
      <c r="I170" s="153">
        <f>'Doplňková činnost'!G170</f>
        <v>0</v>
      </c>
      <c r="J170" s="154">
        <f>'Hlavní činnost'!O170</f>
        <v>0</v>
      </c>
      <c r="K170" s="163">
        <f>'Doplňková činnost'!W170</f>
        <v>0</v>
      </c>
      <c r="L170" s="164">
        <f>'Hlavní činnost'!X170</f>
        <v>0</v>
      </c>
      <c r="M170" s="164">
        <f>'Doplňková činnost'!AN170</f>
        <v>0</v>
      </c>
      <c r="N170" s="158">
        <f>'Hlavní činnost'!Y170</f>
        <v>0</v>
      </c>
      <c r="O170" s="159">
        <f>'Doplňková činnost'!AO170</f>
        <v>0</v>
      </c>
      <c r="P170" s="160">
        <f>'Hlavní činnost'!Z170</f>
        <v>0</v>
      </c>
      <c r="Q170" s="161">
        <f>'Doplňková činnost'!AP170</f>
        <v>0</v>
      </c>
    </row>
    <row r="171" spans="2:17" outlineLevel="1" x14ac:dyDescent="0.25">
      <c r="B171" s="833"/>
      <c r="C171" s="150" t="s">
        <v>173</v>
      </c>
      <c r="D171" s="150"/>
      <c r="E171" s="824"/>
      <c r="F171" s="138" t="s">
        <v>65</v>
      </c>
      <c r="G171" s="139" t="s">
        <v>64</v>
      </c>
      <c r="H171" s="152">
        <f>'Hlavní činnost'!G171</f>
        <v>0</v>
      </c>
      <c r="I171" s="153">
        <f>'Doplňková činnost'!G171</f>
        <v>0</v>
      </c>
      <c r="J171" s="154">
        <f>'Hlavní činnost'!O171</f>
        <v>0</v>
      </c>
      <c r="K171" s="163">
        <f>'Doplňková činnost'!W171</f>
        <v>0</v>
      </c>
      <c r="L171" s="164">
        <f>'Hlavní činnost'!X171</f>
        <v>0</v>
      </c>
      <c r="M171" s="164">
        <f>'Doplňková činnost'!AN171</f>
        <v>0</v>
      </c>
      <c r="N171" s="158">
        <f>'Hlavní činnost'!Y171</f>
        <v>0</v>
      </c>
      <c r="O171" s="159">
        <f>'Doplňková činnost'!AO171</f>
        <v>0</v>
      </c>
      <c r="P171" s="160">
        <f>'Hlavní činnost'!Z171</f>
        <v>0</v>
      </c>
      <c r="Q171" s="161">
        <f>'Doplňková činnost'!AP171</f>
        <v>0</v>
      </c>
    </row>
    <row r="172" spans="2:17" outlineLevel="1" x14ac:dyDescent="0.25">
      <c r="B172" s="833"/>
      <c r="C172" s="150" t="s">
        <v>174</v>
      </c>
      <c r="D172" s="150"/>
      <c r="E172" s="824"/>
      <c r="F172" s="138" t="s">
        <v>141</v>
      </c>
      <c r="G172" s="139" t="s">
        <v>94</v>
      </c>
      <c r="H172" s="152">
        <f>'Hlavní činnost'!G172</f>
        <v>0</v>
      </c>
      <c r="I172" s="153">
        <f>'Doplňková činnost'!G172</f>
        <v>0</v>
      </c>
      <c r="J172" s="154">
        <f>'Hlavní činnost'!O172</f>
        <v>0</v>
      </c>
      <c r="K172" s="163">
        <f>'Doplňková činnost'!W172</f>
        <v>0</v>
      </c>
      <c r="L172" s="164">
        <f>'Hlavní činnost'!X172</f>
        <v>0</v>
      </c>
      <c r="M172" s="164">
        <f>'Doplňková činnost'!AN172</f>
        <v>0</v>
      </c>
      <c r="N172" s="158">
        <f>'Hlavní činnost'!Y172</f>
        <v>0</v>
      </c>
      <c r="O172" s="159">
        <f>'Doplňková činnost'!AO172</f>
        <v>0</v>
      </c>
      <c r="P172" s="160">
        <f>'Hlavní činnost'!Z172</f>
        <v>0</v>
      </c>
      <c r="Q172" s="161">
        <f>'Doplňková činnost'!AP172</f>
        <v>0</v>
      </c>
    </row>
    <row r="173" spans="2:17" outlineLevel="1" x14ac:dyDescent="0.25">
      <c r="B173" s="833"/>
      <c r="C173" s="150" t="s">
        <v>175</v>
      </c>
      <c r="D173" s="150"/>
      <c r="E173" s="824"/>
      <c r="F173" s="138" t="s">
        <v>67</v>
      </c>
      <c r="G173" s="139" t="s">
        <v>66</v>
      </c>
      <c r="H173" s="152">
        <f>'Hlavní činnost'!G173</f>
        <v>0</v>
      </c>
      <c r="I173" s="153">
        <f>'Doplňková činnost'!G173</f>
        <v>0</v>
      </c>
      <c r="J173" s="154">
        <f>'Hlavní činnost'!O173</f>
        <v>0</v>
      </c>
      <c r="K173" s="163">
        <f>'Doplňková činnost'!W173</f>
        <v>0</v>
      </c>
      <c r="L173" s="164">
        <f>'Hlavní činnost'!X173</f>
        <v>0</v>
      </c>
      <c r="M173" s="164">
        <f>'Doplňková činnost'!AN173</f>
        <v>0</v>
      </c>
      <c r="N173" s="158">
        <f>'Hlavní činnost'!Y173</f>
        <v>0</v>
      </c>
      <c r="O173" s="159">
        <f>'Doplňková činnost'!AO173</f>
        <v>0</v>
      </c>
      <c r="P173" s="160">
        <f>'Hlavní činnost'!Z173</f>
        <v>0</v>
      </c>
      <c r="Q173" s="161">
        <f>'Doplňková činnost'!AP173</f>
        <v>0</v>
      </c>
    </row>
    <row r="174" spans="2:17" outlineLevel="1" x14ac:dyDescent="0.25">
      <c r="B174" s="833"/>
      <c r="C174" s="150" t="s">
        <v>176</v>
      </c>
      <c r="D174" s="150"/>
      <c r="E174" s="824"/>
      <c r="F174" s="138" t="s">
        <v>69</v>
      </c>
      <c r="G174" s="139" t="s">
        <v>68</v>
      </c>
      <c r="H174" s="152">
        <f>'Hlavní činnost'!G174</f>
        <v>0</v>
      </c>
      <c r="I174" s="153">
        <f>'Doplňková činnost'!G174</f>
        <v>0</v>
      </c>
      <c r="J174" s="154">
        <f>'Hlavní činnost'!O174</f>
        <v>0</v>
      </c>
      <c r="K174" s="163">
        <f>'Doplňková činnost'!W174</f>
        <v>0</v>
      </c>
      <c r="L174" s="164">
        <f>'Hlavní činnost'!X174</f>
        <v>0</v>
      </c>
      <c r="M174" s="164">
        <f>'Doplňková činnost'!AN174</f>
        <v>0</v>
      </c>
      <c r="N174" s="158">
        <f>'Hlavní činnost'!Y174</f>
        <v>0</v>
      </c>
      <c r="O174" s="159">
        <f>'Doplňková činnost'!AO174</f>
        <v>0</v>
      </c>
      <c r="P174" s="160">
        <f>'Hlavní činnost'!Z174</f>
        <v>0</v>
      </c>
      <c r="Q174" s="161">
        <f>'Doplňková činnost'!AP174</f>
        <v>0</v>
      </c>
    </row>
    <row r="175" spans="2:17" outlineLevel="1" x14ac:dyDescent="0.25">
      <c r="B175" s="833"/>
      <c r="C175" s="150" t="s">
        <v>177</v>
      </c>
      <c r="D175" s="150"/>
      <c r="E175" s="824"/>
      <c r="F175" s="138" t="s">
        <v>71</v>
      </c>
      <c r="G175" s="139" t="s">
        <v>70</v>
      </c>
      <c r="H175" s="152">
        <f>'Hlavní činnost'!G175</f>
        <v>0</v>
      </c>
      <c r="I175" s="153">
        <f>'Doplňková činnost'!G175</f>
        <v>0</v>
      </c>
      <c r="J175" s="154">
        <f>'Hlavní činnost'!O175</f>
        <v>0</v>
      </c>
      <c r="K175" s="163">
        <f>'Doplňková činnost'!W175</f>
        <v>0</v>
      </c>
      <c r="L175" s="164">
        <f>'Hlavní činnost'!X175</f>
        <v>0</v>
      </c>
      <c r="M175" s="164">
        <f>'Doplňková činnost'!AN175</f>
        <v>0</v>
      </c>
      <c r="N175" s="158">
        <f>'Hlavní činnost'!Y175</f>
        <v>0</v>
      </c>
      <c r="O175" s="159">
        <f>'Doplňková činnost'!AO175</f>
        <v>0</v>
      </c>
      <c r="P175" s="160">
        <f>'Hlavní činnost'!Z175</f>
        <v>0</v>
      </c>
      <c r="Q175" s="161">
        <f>'Doplňková činnost'!AP175</f>
        <v>0</v>
      </c>
    </row>
    <row r="176" spans="2:17" ht="25.5" outlineLevel="1" x14ac:dyDescent="0.25">
      <c r="B176" s="833"/>
      <c r="C176" s="150" t="s">
        <v>178</v>
      </c>
      <c r="D176" s="150"/>
      <c r="E176" s="824"/>
      <c r="F176" s="138" t="s">
        <v>57</v>
      </c>
      <c r="G176" s="139" t="s">
        <v>72</v>
      </c>
      <c r="H176" s="152">
        <f>'Hlavní činnost'!G176</f>
        <v>0</v>
      </c>
      <c r="I176" s="153">
        <f>'Doplňková činnost'!G176</f>
        <v>0</v>
      </c>
      <c r="J176" s="154">
        <f>'Hlavní činnost'!O176</f>
        <v>0</v>
      </c>
      <c r="K176" s="163">
        <f>'Doplňková činnost'!W176</f>
        <v>0</v>
      </c>
      <c r="L176" s="164">
        <f>'Hlavní činnost'!X176</f>
        <v>0</v>
      </c>
      <c r="M176" s="164">
        <f>'Doplňková činnost'!AN176</f>
        <v>0</v>
      </c>
      <c r="N176" s="158">
        <f>'Hlavní činnost'!Y176</f>
        <v>0</v>
      </c>
      <c r="O176" s="159">
        <f>'Doplňková činnost'!AO176</f>
        <v>0</v>
      </c>
      <c r="P176" s="160">
        <f>'Hlavní činnost'!Z176</f>
        <v>0</v>
      </c>
      <c r="Q176" s="161">
        <f>'Doplňková činnost'!AP176</f>
        <v>0</v>
      </c>
    </row>
    <row r="177" spans="2:17" ht="25.5" outlineLevel="1" x14ac:dyDescent="0.25">
      <c r="B177" s="833"/>
      <c r="C177" s="150" t="s">
        <v>179</v>
      </c>
      <c r="D177" s="150"/>
      <c r="E177" s="824"/>
      <c r="F177" s="138" t="s">
        <v>59</v>
      </c>
      <c r="G177" s="139" t="s">
        <v>74</v>
      </c>
      <c r="H177" s="152">
        <f>'Hlavní činnost'!G177</f>
        <v>0</v>
      </c>
      <c r="I177" s="153">
        <f>'Doplňková činnost'!G177</f>
        <v>0</v>
      </c>
      <c r="J177" s="154">
        <f>'Hlavní činnost'!O177</f>
        <v>0</v>
      </c>
      <c r="K177" s="163">
        <f>'Doplňková činnost'!W177</f>
        <v>0</v>
      </c>
      <c r="L177" s="164">
        <f>'Hlavní činnost'!X177</f>
        <v>0</v>
      </c>
      <c r="M177" s="164">
        <f>'Doplňková činnost'!AN177</f>
        <v>0</v>
      </c>
      <c r="N177" s="158">
        <f>'Hlavní činnost'!Y177</f>
        <v>0</v>
      </c>
      <c r="O177" s="159">
        <f>'Doplňková činnost'!AO177</f>
        <v>0</v>
      </c>
      <c r="P177" s="160">
        <f>'Hlavní činnost'!Z177</f>
        <v>0</v>
      </c>
      <c r="Q177" s="161">
        <f>'Doplňková činnost'!AP177</f>
        <v>0</v>
      </c>
    </row>
    <row r="178" spans="2:17" ht="25.5" outlineLevel="1" x14ac:dyDescent="0.25">
      <c r="B178" s="833"/>
      <c r="C178" s="150" t="s">
        <v>180</v>
      </c>
      <c r="D178" s="150"/>
      <c r="E178" s="824"/>
      <c r="F178" s="138" t="s">
        <v>109</v>
      </c>
      <c r="G178" s="139" t="s">
        <v>76</v>
      </c>
      <c r="H178" s="152">
        <f>'Hlavní činnost'!G178</f>
        <v>0</v>
      </c>
      <c r="I178" s="153">
        <f>'Doplňková činnost'!G178</f>
        <v>0</v>
      </c>
      <c r="J178" s="154">
        <f>'Hlavní činnost'!O178</f>
        <v>0</v>
      </c>
      <c r="K178" s="163">
        <f>'Doplňková činnost'!W178</f>
        <v>0</v>
      </c>
      <c r="L178" s="164">
        <f>'Hlavní činnost'!X178</f>
        <v>0</v>
      </c>
      <c r="M178" s="164">
        <f>'Doplňková činnost'!AN178</f>
        <v>0</v>
      </c>
      <c r="N178" s="158">
        <f>'Hlavní činnost'!Y178</f>
        <v>0</v>
      </c>
      <c r="O178" s="159">
        <f>'Doplňková činnost'!AO178</f>
        <v>0</v>
      </c>
      <c r="P178" s="160">
        <f>'Hlavní činnost'!Z178</f>
        <v>0</v>
      </c>
      <c r="Q178" s="161">
        <f>'Doplňková činnost'!AP178</f>
        <v>0</v>
      </c>
    </row>
    <row r="179" spans="2:17" outlineLevel="1" x14ac:dyDescent="0.25">
      <c r="B179" s="833"/>
      <c r="C179" s="150" t="s">
        <v>181</v>
      </c>
      <c r="D179" s="150"/>
      <c r="E179" s="824"/>
      <c r="F179" s="138" t="s">
        <v>111</v>
      </c>
      <c r="G179" s="139" t="s">
        <v>58</v>
      </c>
      <c r="H179" s="152">
        <f>'Hlavní činnost'!G179</f>
        <v>0</v>
      </c>
      <c r="I179" s="153">
        <f>'Doplňková činnost'!G179</f>
        <v>0</v>
      </c>
      <c r="J179" s="154">
        <f>'Hlavní činnost'!O179</f>
        <v>0</v>
      </c>
      <c r="K179" s="163">
        <f>'Doplňková činnost'!W179</f>
        <v>0</v>
      </c>
      <c r="L179" s="164">
        <f>'Hlavní činnost'!X179</f>
        <v>0</v>
      </c>
      <c r="M179" s="164">
        <f>'Doplňková činnost'!AN179</f>
        <v>0</v>
      </c>
      <c r="N179" s="158">
        <f>'Hlavní činnost'!Y179</f>
        <v>0</v>
      </c>
      <c r="O179" s="159">
        <f>'Doplňková činnost'!AO179</f>
        <v>0</v>
      </c>
      <c r="P179" s="160">
        <f>'Hlavní činnost'!Z179</f>
        <v>0</v>
      </c>
      <c r="Q179" s="161">
        <f>'Doplňková činnost'!AP179</f>
        <v>0</v>
      </c>
    </row>
    <row r="180" spans="2:17" ht="25.5" outlineLevel="1" x14ac:dyDescent="0.25">
      <c r="B180" s="833"/>
      <c r="C180" s="150" t="s">
        <v>182</v>
      </c>
      <c r="D180" s="150"/>
      <c r="E180" s="824"/>
      <c r="F180" s="138" t="s">
        <v>63</v>
      </c>
      <c r="G180" s="139" t="s">
        <v>60</v>
      </c>
      <c r="H180" s="152">
        <f>'Hlavní činnost'!G180</f>
        <v>0</v>
      </c>
      <c r="I180" s="153">
        <f>'Doplňková činnost'!G180</f>
        <v>40000</v>
      </c>
      <c r="J180" s="154">
        <f>'Hlavní činnost'!O180</f>
        <v>0</v>
      </c>
      <c r="K180" s="163">
        <f>'Doplňková činnost'!W180</f>
        <v>40000</v>
      </c>
      <c r="L180" s="164">
        <f>'Hlavní činnost'!X180</f>
        <v>0</v>
      </c>
      <c r="M180" s="164">
        <f>'Doplňková činnost'!AN180</f>
        <v>0</v>
      </c>
      <c r="N180" s="158">
        <f>'Hlavní činnost'!Y180</f>
        <v>0</v>
      </c>
      <c r="O180" s="159">
        <f>'Doplňková činnost'!AO180</f>
        <v>40000</v>
      </c>
      <c r="P180" s="160">
        <f>'Hlavní činnost'!Z180</f>
        <v>0</v>
      </c>
      <c r="Q180" s="161">
        <f>'Doplňková činnost'!AP180</f>
        <v>40000</v>
      </c>
    </row>
    <row r="181" spans="2:17" outlineLevel="1" x14ac:dyDescent="0.25">
      <c r="B181" s="834"/>
      <c r="C181" s="150" t="s">
        <v>23</v>
      </c>
      <c r="D181" s="150"/>
      <c r="E181" s="825"/>
      <c r="F181" s="138"/>
      <c r="G181" s="139"/>
      <c r="H181" s="152">
        <f>'Hlavní činnost'!G181</f>
        <v>1725000</v>
      </c>
      <c r="I181" s="153">
        <f>'Doplňková činnost'!G181</f>
        <v>0</v>
      </c>
      <c r="J181" s="154">
        <f>'Hlavní činnost'!O181</f>
        <v>1725000</v>
      </c>
      <c r="K181" s="163">
        <f>'Doplňková činnost'!W181</f>
        <v>0</v>
      </c>
      <c r="L181" s="164">
        <f>'Hlavní činnost'!X181</f>
        <v>0</v>
      </c>
      <c r="M181" s="164">
        <f>'Doplňková činnost'!AN181</f>
        <v>0</v>
      </c>
      <c r="N181" s="158">
        <f>'Hlavní činnost'!Y181</f>
        <v>1735000</v>
      </c>
      <c r="O181" s="159">
        <f>'Doplňková činnost'!AO181</f>
        <v>0</v>
      </c>
      <c r="P181" s="160">
        <f>'Hlavní činnost'!Z181</f>
        <v>1745000</v>
      </c>
      <c r="Q181" s="161">
        <f>'Doplňková činnost'!AP181</f>
        <v>0</v>
      </c>
    </row>
    <row r="182" spans="2:17" x14ac:dyDescent="0.25">
      <c r="B182" s="818" t="s">
        <v>288</v>
      </c>
      <c r="C182" s="819"/>
      <c r="D182" s="136"/>
      <c r="E182" s="137" t="s">
        <v>247</v>
      </c>
      <c r="F182" s="138"/>
      <c r="G182" s="139"/>
      <c r="H182" s="140">
        <f>'Hlavní činnost'!G182</f>
        <v>0</v>
      </c>
      <c r="I182" s="141">
        <f>'Doplňková činnost'!G182</f>
        <v>85000</v>
      </c>
      <c r="J182" s="142">
        <f>'Hlavní činnost'!O182</f>
        <v>0</v>
      </c>
      <c r="K182" s="165">
        <f>'Doplňková činnost'!W182</f>
        <v>85000</v>
      </c>
      <c r="L182" s="166">
        <f>'Hlavní činnost'!X182</f>
        <v>0</v>
      </c>
      <c r="M182" s="166">
        <f>'Doplňková činnost'!AN182</f>
        <v>0</v>
      </c>
      <c r="N182" s="146">
        <f>'Hlavní činnost'!Y182</f>
        <v>0</v>
      </c>
      <c r="O182" s="147">
        <f>'Doplňková činnost'!AO182</f>
        <v>85000</v>
      </c>
      <c r="P182" s="148">
        <f>'Hlavní činnost'!Z182</f>
        <v>0</v>
      </c>
      <c r="Q182" s="149">
        <f>'Doplňková činnost'!AP182</f>
        <v>85000</v>
      </c>
    </row>
    <row r="183" spans="2:17" ht="25.5" outlineLevel="1" x14ac:dyDescent="0.25">
      <c r="B183" s="837" t="s">
        <v>5</v>
      </c>
      <c r="C183" s="150" t="s">
        <v>289</v>
      </c>
      <c r="D183" s="150"/>
      <c r="E183" s="823" t="s">
        <v>247</v>
      </c>
      <c r="F183" s="138" t="s">
        <v>55</v>
      </c>
      <c r="G183" s="139" t="s">
        <v>56</v>
      </c>
      <c r="H183" s="152">
        <f>'Hlavní činnost'!G183</f>
        <v>0</v>
      </c>
      <c r="I183" s="153">
        <f>'Doplňková činnost'!G183</f>
        <v>0</v>
      </c>
      <c r="J183" s="154">
        <f>'Hlavní činnost'!O183</f>
        <v>0</v>
      </c>
      <c r="K183" s="163">
        <f>'Doplňková činnost'!W183</f>
        <v>0</v>
      </c>
      <c r="L183" s="164">
        <f>'Hlavní činnost'!X183</f>
        <v>0</v>
      </c>
      <c r="M183" s="164">
        <f>'Doplňková činnost'!AN183</f>
        <v>0</v>
      </c>
      <c r="N183" s="158" t="str">
        <f>'Hlavní činnost'!Y183</f>
        <v>x</v>
      </c>
      <c r="O183" s="159" t="str">
        <f>'Doplňková činnost'!AO183</f>
        <v>x</v>
      </c>
      <c r="P183" s="160" t="str">
        <f>'Hlavní činnost'!Z183</f>
        <v>x</v>
      </c>
      <c r="Q183" s="161" t="str">
        <f>'Doplňková činnost'!AP183</f>
        <v>x</v>
      </c>
    </row>
    <row r="184" spans="2:17" ht="25.5" outlineLevel="1" x14ac:dyDescent="0.25">
      <c r="B184" s="838"/>
      <c r="C184" s="150" t="s">
        <v>183</v>
      </c>
      <c r="D184" s="150"/>
      <c r="E184" s="824"/>
      <c r="F184" s="138" t="s">
        <v>69</v>
      </c>
      <c r="G184" s="139" t="s">
        <v>68</v>
      </c>
      <c r="H184" s="152">
        <f>'Hlavní činnost'!G184</f>
        <v>0</v>
      </c>
      <c r="I184" s="153">
        <f>'Doplňková činnost'!G184</f>
        <v>85000</v>
      </c>
      <c r="J184" s="154">
        <f>'Hlavní činnost'!O184</f>
        <v>0</v>
      </c>
      <c r="K184" s="163">
        <f>'Doplňková činnost'!W184</f>
        <v>85000</v>
      </c>
      <c r="L184" s="164">
        <f>'Hlavní činnost'!X184</f>
        <v>0</v>
      </c>
      <c r="M184" s="164">
        <f>'Doplňková činnost'!AN184</f>
        <v>0</v>
      </c>
      <c r="N184" s="158" t="str">
        <f>'Hlavní činnost'!Y184</f>
        <v>x</v>
      </c>
      <c r="O184" s="159" t="str">
        <f>'Doplňková činnost'!AO184</f>
        <v>x</v>
      </c>
      <c r="P184" s="160" t="str">
        <f>'Hlavní činnost'!Z184</f>
        <v>x</v>
      </c>
      <c r="Q184" s="161" t="str">
        <f>'Doplňková činnost'!AP184</f>
        <v>x</v>
      </c>
    </row>
    <row r="185" spans="2:17" outlineLevel="1" x14ac:dyDescent="0.25">
      <c r="B185" s="838"/>
      <c r="C185" s="167" t="s">
        <v>184</v>
      </c>
      <c r="D185" s="167"/>
      <c r="E185" s="824"/>
      <c r="F185" s="138" t="s">
        <v>61</v>
      </c>
      <c r="G185" s="139" t="s">
        <v>62</v>
      </c>
      <c r="H185" s="152">
        <f>'Hlavní činnost'!G185</f>
        <v>0</v>
      </c>
      <c r="I185" s="153">
        <f>'Doplňková činnost'!G185</f>
        <v>0</v>
      </c>
      <c r="J185" s="154">
        <f>'Hlavní činnost'!O185</f>
        <v>0</v>
      </c>
      <c r="K185" s="163">
        <f>'Doplňková činnost'!W185</f>
        <v>0</v>
      </c>
      <c r="L185" s="164">
        <f>'Hlavní činnost'!X185</f>
        <v>0</v>
      </c>
      <c r="M185" s="164">
        <f>'Doplňková činnost'!AN185</f>
        <v>0</v>
      </c>
      <c r="N185" s="158" t="str">
        <f>'Hlavní činnost'!Y185</f>
        <v>x</v>
      </c>
      <c r="O185" s="159" t="str">
        <f>'Doplňková činnost'!AO185</f>
        <v>x</v>
      </c>
      <c r="P185" s="160" t="str">
        <f>'Hlavní činnost'!Z185</f>
        <v>x</v>
      </c>
      <c r="Q185" s="161" t="str">
        <f>'Doplňková činnost'!AP185</f>
        <v>x</v>
      </c>
    </row>
    <row r="186" spans="2:17" outlineLevel="1" x14ac:dyDescent="0.25">
      <c r="B186" s="838"/>
      <c r="C186" s="167" t="s">
        <v>185</v>
      </c>
      <c r="D186" s="167"/>
      <c r="E186" s="824"/>
      <c r="F186" s="138" t="s">
        <v>65</v>
      </c>
      <c r="G186" s="139" t="s">
        <v>64</v>
      </c>
      <c r="H186" s="152">
        <f>'Hlavní činnost'!G186</f>
        <v>0</v>
      </c>
      <c r="I186" s="153">
        <f>'Doplňková činnost'!G186</f>
        <v>0</v>
      </c>
      <c r="J186" s="154">
        <f>'Hlavní činnost'!O186</f>
        <v>0</v>
      </c>
      <c r="K186" s="163">
        <f>'Doplňková činnost'!W186</f>
        <v>0</v>
      </c>
      <c r="L186" s="164">
        <f>'Hlavní činnost'!X186</f>
        <v>0</v>
      </c>
      <c r="M186" s="164">
        <f>'Doplňková činnost'!AN186</f>
        <v>0</v>
      </c>
      <c r="N186" s="158" t="str">
        <f>'Hlavní činnost'!Y186</f>
        <v>x</v>
      </c>
      <c r="O186" s="159" t="str">
        <f>'Doplňková činnost'!AO186</f>
        <v>x</v>
      </c>
      <c r="P186" s="160" t="str">
        <f>'Hlavní činnost'!Z186</f>
        <v>x</v>
      </c>
      <c r="Q186" s="161" t="str">
        <f>'Doplňková činnost'!AP186</f>
        <v>x</v>
      </c>
    </row>
    <row r="187" spans="2:17" outlineLevel="1" x14ac:dyDescent="0.25">
      <c r="B187" s="838"/>
      <c r="C187" s="167" t="s">
        <v>186</v>
      </c>
      <c r="D187" s="167"/>
      <c r="E187" s="824"/>
      <c r="F187" s="138" t="s">
        <v>67</v>
      </c>
      <c r="G187" s="139" t="s">
        <v>66</v>
      </c>
      <c r="H187" s="152">
        <f>'Hlavní činnost'!G187</f>
        <v>0</v>
      </c>
      <c r="I187" s="153">
        <f>'Doplňková činnost'!G187</f>
        <v>0</v>
      </c>
      <c r="J187" s="154">
        <f>'Hlavní činnost'!O187</f>
        <v>0</v>
      </c>
      <c r="K187" s="163">
        <f>'Doplňková činnost'!W187</f>
        <v>0</v>
      </c>
      <c r="L187" s="164">
        <f>'Hlavní činnost'!X187</f>
        <v>0</v>
      </c>
      <c r="M187" s="164">
        <f>'Doplňková činnost'!AN187</f>
        <v>0</v>
      </c>
      <c r="N187" s="158" t="str">
        <f>'Hlavní činnost'!Y187</f>
        <v>x</v>
      </c>
      <c r="O187" s="159" t="str">
        <f>'Doplňková činnost'!AO187</f>
        <v>x</v>
      </c>
      <c r="P187" s="160" t="str">
        <f>'Hlavní činnost'!Z187</f>
        <v>x</v>
      </c>
      <c r="Q187" s="161" t="str">
        <f>'Doplňková činnost'!AP187</f>
        <v>x</v>
      </c>
    </row>
    <row r="188" spans="2:17" outlineLevel="1" x14ac:dyDescent="0.25">
      <c r="B188" s="839"/>
      <c r="C188" s="167" t="s">
        <v>23</v>
      </c>
      <c r="D188" s="167"/>
      <c r="E188" s="825"/>
      <c r="F188" s="138"/>
      <c r="G188" s="139"/>
      <c r="H188" s="152">
        <f>'Hlavní činnost'!G188</f>
        <v>0</v>
      </c>
      <c r="I188" s="153">
        <f>'Doplňková činnost'!G188</f>
        <v>0</v>
      </c>
      <c r="J188" s="154">
        <f>'Hlavní činnost'!O188</f>
        <v>0</v>
      </c>
      <c r="K188" s="163">
        <f>'Doplňková činnost'!W188</f>
        <v>0</v>
      </c>
      <c r="L188" s="164">
        <f>'Hlavní činnost'!X188</f>
        <v>0</v>
      </c>
      <c r="M188" s="164">
        <f>'Doplňková činnost'!AN188</f>
        <v>0</v>
      </c>
      <c r="N188" s="158" t="str">
        <f>'Hlavní činnost'!Y188</f>
        <v>x</v>
      </c>
      <c r="O188" s="159" t="str">
        <f>'Doplňková činnost'!AO188</f>
        <v>x</v>
      </c>
      <c r="P188" s="160" t="str">
        <f>'Hlavní činnost'!Z188</f>
        <v>x</v>
      </c>
      <c r="Q188" s="161" t="str">
        <f>'Doplňková činnost'!AP188</f>
        <v>x</v>
      </c>
    </row>
    <row r="189" spans="2:17" x14ac:dyDescent="0.25">
      <c r="B189" s="859" t="s">
        <v>290</v>
      </c>
      <c r="C189" s="860"/>
      <c r="D189" s="192"/>
      <c r="E189" s="137" t="s">
        <v>248</v>
      </c>
      <c r="F189" s="138"/>
      <c r="G189" s="139"/>
      <c r="H189" s="140">
        <f>'Hlavní činnost'!G189</f>
        <v>0</v>
      </c>
      <c r="I189" s="141">
        <f>'Doplňková činnost'!G189</f>
        <v>0</v>
      </c>
      <c r="J189" s="142">
        <f>'Hlavní činnost'!O189</f>
        <v>0</v>
      </c>
      <c r="K189" s="165">
        <f>'Doplňková činnost'!W189</f>
        <v>0</v>
      </c>
      <c r="L189" s="166">
        <f>'Hlavní činnost'!X189</f>
        <v>0</v>
      </c>
      <c r="M189" s="166">
        <f>'Doplňková činnost'!AN189</f>
        <v>0</v>
      </c>
      <c r="N189" s="146">
        <f>'Hlavní činnost'!Y189</f>
        <v>0</v>
      </c>
      <c r="O189" s="147">
        <f>'Doplňková činnost'!AO189</f>
        <v>0</v>
      </c>
      <c r="P189" s="148">
        <f>'Hlavní činnost'!Z189</f>
        <v>0</v>
      </c>
      <c r="Q189" s="149">
        <f>'Doplňková činnost'!AP189</f>
        <v>0</v>
      </c>
    </row>
    <row r="190" spans="2:17" x14ac:dyDescent="0.25">
      <c r="B190" s="861" t="s">
        <v>291</v>
      </c>
      <c r="C190" s="862"/>
      <c r="D190" s="193"/>
      <c r="E190" s="137" t="s">
        <v>249</v>
      </c>
      <c r="F190" s="138"/>
      <c r="G190" s="139"/>
      <c r="H190" s="140">
        <f>'Hlavní činnost'!G190</f>
        <v>0</v>
      </c>
      <c r="I190" s="141">
        <f>'Doplňková činnost'!G190</f>
        <v>0</v>
      </c>
      <c r="J190" s="142">
        <f>'Hlavní činnost'!O190</f>
        <v>0</v>
      </c>
      <c r="K190" s="165">
        <f>'Doplňková činnost'!W190</f>
        <v>0</v>
      </c>
      <c r="L190" s="166">
        <f>'Hlavní činnost'!X190</f>
        <v>0</v>
      </c>
      <c r="M190" s="166">
        <f>'Doplňková činnost'!AN190</f>
        <v>0</v>
      </c>
      <c r="N190" s="146">
        <f>'Hlavní činnost'!Y190</f>
        <v>0</v>
      </c>
      <c r="O190" s="147">
        <f>'Doplňková činnost'!AO190</f>
        <v>0</v>
      </c>
      <c r="P190" s="148">
        <f>'Hlavní činnost'!Z190</f>
        <v>0</v>
      </c>
      <c r="Q190" s="149">
        <f>'Doplňková činnost'!AP190</f>
        <v>0</v>
      </c>
    </row>
    <row r="191" spans="2:17" ht="26.25" x14ac:dyDescent="0.25">
      <c r="B191" s="861" t="s">
        <v>292</v>
      </c>
      <c r="C191" s="862"/>
      <c r="D191" s="193"/>
      <c r="E191" s="171" t="s">
        <v>250</v>
      </c>
      <c r="F191" s="138"/>
      <c r="G191" s="139"/>
      <c r="H191" s="140">
        <f>'Hlavní činnost'!G191</f>
        <v>0</v>
      </c>
      <c r="I191" s="141">
        <f>'Doplňková činnost'!G191</f>
        <v>0</v>
      </c>
      <c r="J191" s="142">
        <f>'Hlavní činnost'!O191</f>
        <v>0</v>
      </c>
      <c r="K191" s="165">
        <f>'Doplňková činnost'!W191</f>
        <v>0</v>
      </c>
      <c r="L191" s="166">
        <f>'Hlavní činnost'!X191</f>
        <v>0</v>
      </c>
      <c r="M191" s="166">
        <f>'Doplňková činnost'!AN191</f>
        <v>0</v>
      </c>
      <c r="N191" s="146">
        <f>'Hlavní činnost'!Y191</f>
        <v>0</v>
      </c>
      <c r="O191" s="147">
        <f>'Doplňková činnost'!AO191</f>
        <v>0</v>
      </c>
      <c r="P191" s="148">
        <f>'Hlavní činnost'!Z191</f>
        <v>0</v>
      </c>
      <c r="Q191" s="149">
        <f>'Doplňková činnost'!AP191</f>
        <v>0</v>
      </c>
    </row>
    <row r="192" spans="2:17" x14ac:dyDescent="0.25">
      <c r="B192" s="859" t="s">
        <v>293</v>
      </c>
      <c r="C192" s="860"/>
      <c r="D192" s="192"/>
      <c r="E192" s="137" t="s">
        <v>251</v>
      </c>
      <c r="F192" s="138"/>
      <c r="G192" s="139"/>
      <c r="H192" s="140">
        <f>'Hlavní činnost'!G192</f>
        <v>0</v>
      </c>
      <c r="I192" s="141">
        <f>'Doplňková činnost'!G192</f>
        <v>0</v>
      </c>
      <c r="J192" s="142">
        <f>'Hlavní činnost'!O192</f>
        <v>0</v>
      </c>
      <c r="K192" s="165">
        <f>'Doplňková činnost'!W192</f>
        <v>0</v>
      </c>
      <c r="L192" s="166">
        <f>'Hlavní činnost'!X192</f>
        <v>0</v>
      </c>
      <c r="M192" s="166">
        <f>'Doplňková činnost'!AN192</f>
        <v>0</v>
      </c>
      <c r="N192" s="146">
        <f>'Hlavní činnost'!Y192</f>
        <v>0</v>
      </c>
      <c r="O192" s="147">
        <f>'Doplňková činnost'!AO192</f>
        <v>0</v>
      </c>
      <c r="P192" s="148">
        <f>'Hlavní činnost'!Z192</f>
        <v>0</v>
      </c>
      <c r="Q192" s="149">
        <f>'Doplňková činnost'!AP192</f>
        <v>0</v>
      </c>
    </row>
    <row r="193" spans="2:17" x14ac:dyDescent="0.25">
      <c r="B193" s="861" t="s">
        <v>294</v>
      </c>
      <c r="C193" s="862"/>
      <c r="D193" s="193"/>
      <c r="E193" s="137" t="s">
        <v>252</v>
      </c>
      <c r="F193" s="138"/>
      <c r="G193" s="139"/>
      <c r="H193" s="140">
        <f>'Hlavní činnost'!G193</f>
        <v>0</v>
      </c>
      <c r="I193" s="141">
        <f>'Doplňková činnost'!G193</f>
        <v>0</v>
      </c>
      <c r="J193" s="142">
        <f>'Hlavní činnost'!O193</f>
        <v>0</v>
      </c>
      <c r="K193" s="165">
        <f>'Doplňková činnost'!W193</f>
        <v>0</v>
      </c>
      <c r="L193" s="166">
        <f>'Hlavní činnost'!X193</f>
        <v>0</v>
      </c>
      <c r="M193" s="166">
        <f>'Doplňková činnost'!AN193</f>
        <v>0</v>
      </c>
      <c r="N193" s="146">
        <f>'Hlavní činnost'!Y193</f>
        <v>0</v>
      </c>
      <c r="O193" s="147">
        <f>'Doplňková činnost'!AO193</f>
        <v>0</v>
      </c>
      <c r="P193" s="148">
        <f>'Hlavní činnost'!Z193</f>
        <v>0</v>
      </c>
      <c r="Q193" s="149">
        <f>'Doplňková činnost'!AP193</f>
        <v>0</v>
      </c>
    </row>
    <row r="194" spans="2:17" ht="23.25" customHeight="1" x14ac:dyDescent="0.25">
      <c r="B194" s="846" t="s">
        <v>295</v>
      </c>
      <c r="C194" s="847"/>
      <c r="D194" s="194"/>
      <c r="E194" s="137" t="s">
        <v>253</v>
      </c>
      <c r="F194" s="138"/>
      <c r="G194" s="139"/>
      <c r="H194" s="140">
        <f>'Hlavní činnost'!G194</f>
        <v>0</v>
      </c>
      <c r="I194" s="141">
        <f>'Doplňková činnost'!G194</f>
        <v>0</v>
      </c>
      <c r="J194" s="142">
        <f>'Hlavní činnost'!O194</f>
        <v>0</v>
      </c>
      <c r="K194" s="165">
        <f>'Doplňková činnost'!W194</f>
        <v>0</v>
      </c>
      <c r="L194" s="166">
        <f>'Hlavní činnost'!X194</f>
        <v>0</v>
      </c>
      <c r="M194" s="166">
        <f>'Doplňková činnost'!AN194</f>
        <v>0</v>
      </c>
      <c r="N194" s="146">
        <f>'Hlavní činnost'!Y194</f>
        <v>0</v>
      </c>
      <c r="O194" s="147">
        <f>'Doplňková činnost'!AO194</f>
        <v>0</v>
      </c>
      <c r="P194" s="148">
        <f>'Hlavní činnost'!Z194</f>
        <v>0</v>
      </c>
      <c r="Q194" s="149">
        <f>'Doplňková činnost'!AP194</f>
        <v>0</v>
      </c>
    </row>
    <row r="195" spans="2:17" x14ac:dyDescent="0.25">
      <c r="B195" s="859" t="s">
        <v>296</v>
      </c>
      <c r="C195" s="860"/>
      <c r="D195" s="192"/>
      <c r="E195" s="137" t="s">
        <v>254</v>
      </c>
      <c r="F195" s="138"/>
      <c r="G195" s="694"/>
      <c r="H195" s="140">
        <f>'Hlavní činnost'!G195</f>
        <v>55000</v>
      </c>
      <c r="I195" s="141">
        <f>'Doplňková činnost'!G195</f>
        <v>0</v>
      </c>
      <c r="J195" s="142">
        <f>'Hlavní činnost'!O195</f>
        <v>55000</v>
      </c>
      <c r="K195" s="165">
        <f>'Doplňková činnost'!W195</f>
        <v>0</v>
      </c>
      <c r="L195" s="166">
        <f>'Hlavní činnost'!X195</f>
        <v>0</v>
      </c>
      <c r="M195" s="166">
        <f>'Doplňková činnost'!AN195</f>
        <v>0</v>
      </c>
      <c r="N195" s="146">
        <f>'Hlavní činnost'!Y195</f>
        <v>55000</v>
      </c>
      <c r="O195" s="147">
        <f>'Doplňková činnost'!AO195</f>
        <v>0</v>
      </c>
      <c r="P195" s="148">
        <f>'Hlavní činnost'!Z195</f>
        <v>55000</v>
      </c>
      <c r="Q195" s="149">
        <f>'Doplňková činnost'!AP195</f>
        <v>0</v>
      </c>
    </row>
    <row r="196" spans="2:17" outlineLevel="1" x14ac:dyDescent="0.25">
      <c r="B196" s="848" t="s">
        <v>5</v>
      </c>
      <c r="C196" s="150" t="s">
        <v>187</v>
      </c>
      <c r="D196" s="150"/>
      <c r="E196" s="823" t="s">
        <v>254</v>
      </c>
      <c r="F196" s="695" t="s">
        <v>864</v>
      </c>
      <c r="G196" s="696"/>
      <c r="H196" s="152">
        <f>'Hlavní činnost'!G196</f>
        <v>5000</v>
      </c>
      <c r="I196" s="153">
        <f>'Doplňková činnost'!G196</f>
        <v>0</v>
      </c>
      <c r="J196" s="154">
        <f>'Hlavní činnost'!O196</f>
        <v>5000</v>
      </c>
      <c r="K196" s="163">
        <f>'Doplňková činnost'!W196</f>
        <v>0</v>
      </c>
      <c r="L196" s="164">
        <f>'Hlavní činnost'!X196</f>
        <v>0</v>
      </c>
      <c r="M196" s="164">
        <f>'Doplňková činnost'!AN196</f>
        <v>0</v>
      </c>
      <c r="N196" s="158">
        <f>'Hlavní činnost'!Y196</f>
        <v>5000</v>
      </c>
      <c r="O196" s="159">
        <f>'Doplňková činnost'!AO196</f>
        <v>0</v>
      </c>
      <c r="P196" s="160">
        <f>'Hlavní činnost'!Z196</f>
        <v>5000</v>
      </c>
      <c r="Q196" s="161">
        <f>'Doplňková činnost'!AP196</f>
        <v>0</v>
      </c>
    </row>
    <row r="197" spans="2:17" ht="25.5" outlineLevel="1" x14ac:dyDescent="0.25">
      <c r="B197" s="849"/>
      <c r="C197" s="150" t="s">
        <v>188</v>
      </c>
      <c r="D197" s="150"/>
      <c r="E197" s="824"/>
      <c r="F197" s="695" t="s">
        <v>865</v>
      </c>
      <c r="G197" s="696"/>
      <c r="H197" s="152">
        <f>'Hlavní činnost'!G197</f>
        <v>50000</v>
      </c>
      <c r="I197" s="153">
        <f>'Doplňková činnost'!G197</f>
        <v>0</v>
      </c>
      <c r="J197" s="154">
        <f>'Hlavní činnost'!O197</f>
        <v>50000</v>
      </c>
      <c r="K197" s="163">
        <f>'Doplňková činnost'!W197</f>
        <v>0</v>
      </c>
      <c r="L197" s="164">
        <f>'Hlavní činnost'!X197</f>
        <v>0</v>
      </c>
      <c r="M197" s="164">
        <f>'Doplňková činnost'!AN197</f>
        <v>0</v>
      </c>
      <c r="N197" s="158">
        <f>'Hlavní činnost'!Y197</f>
        <v>50000</v>
      </c>
      <c r="O197" s="159">
        <f>'Doplňková činnost'!AO197</f>
        <v>0</v>
      </c>
      <c r="P197" s="160">
        <f>'Hlavní činnost'!Z197</f>
        <v>50000</v>
      </c>
      <c r="Q197" s="161">
        <f>'Doplňková činnost'!AP197</f>
        <v>0</v>
      </c>
    </row>
    <row r="198" spans="2:17" ht="25.5" customHeight="1" outlineLevel="1" x14ac:dyDescent="0.25">
      <c r="B198" s="849"/>
      <c r="C198" s="150" t="s">
        <v>189</v>
      </c>
      <c r="D198" s="150"/>
      <c r="E198" s="824"/>
      <c r="F198" s="695" t="s">
        <v>866</v>
      </c>
      <c r="G198" s="697" t="s">
        <v>68</v>
      </c>
      <c r="H198" s="152">
        <f>'Hlavní činnost'!G198</f>
        <v>0</v>
      </c>
      <c r="I198" s="153">
        <f>'Doplňková činnost'!G198</f>
        <v>0</v>
      </c>
      <c r="J198" s="154">
        <f>'Hlavní činnost'!O198</f>
        <v>0</v>
      </c>
      <c r="K198" s="163">
        <f>'Doplňková činnost'!W198</f>
        <v>0</v>
      </c>
      <c r="L198" s="164">
        <f>'Hlavní činnost'!X198</f>
        <v>0</v>
      </c>
      <c r="M198" s="164">
        <f>'Doplňková činnost'!AN198</f>
        <v>0</v>
      </c>
      <c r="N198" s="158">
        <f>'Hlavní činnost'!Y198</f>
        <v>0</v>
      </c>
      <c r="O198" s="159">
        <f>'Doplňková činnost'!AO198</f>
        <v>0</v>
      </c>
      <c r="P198" s="160">
        <f>'Hlavní činnost'!Z198</f>
        <v>0</v>
      </c>
      <c r="Q198" s="161">
        <f>'Doplňková činnost'!AP198</f>
        <v>0</v>
      </c>
    </row>
    <row r="199" spans="2:17" outlineLevel="1" x14ac:dyDescent="0.25">
      <c r="B199" s="849"/>
      <c r="C199" s="150" t="s">
        <v>190</v>
      </c>
      <c r="D199" s="150"/>
      <c r="E199" s="824"/>
      <c r="F199" s="695" t="s">
        <v>867</v>
      </c>
      <c r="G199" s="696"/>
      <c r="H199" s="152">
        <f>'Hlavní činnost'!G199</f>
        <v>0</v>
      </c>
      <c r="I199" s="153">
        <f>'Doplňková činnost'!G199</f>
        <v>0</v>
      </c>
      <c r="J199" s="154">
        <f>'Hlavní činnost'!O199</f>
        <v>0</v>
      </c>
      <c r="K199" s="163">
        <f>'Doplňková činnost'!W199</f>
        <v>0</v>
      </c>
      <c r="L199" s="164">
        <f>'Hlavní činnost'!X199</f>
        <v>0</v>
      </c>
      <c r="M199" s="164">
        <f>'Doplňková činnost'!AN199</f>
        <v>0</v>
      </c>
      <c r="N199" s="158">
        <f>'Hlavní činnost'!Y199</f>
        <v>0</v>
      </c>
      <c r="O199" s="159">
        <f>'Doplňková činnost'!AO199</f>
        <v>0</v>
      </c>
      <c r="P199" s="160">
        <f>'Hlavní činnost'!Z199</f>
        <v>0</v>
      </c>
      <c r="Q199" s="161">
        <f>'Doplňková činnost'!AP199</f>
        <v>0</v>
      </c>
    </row>
    <row r="200" spans="2:17" outlineLevel="1" x14ac:dyDescent="0.25">
      <c r="B200" s="849"/>
      <c r="C200" s="150" t="s">
        <v>375</v>
      </c>
      <c r="D200" s="150"/>
      <c r="E200" s="824"/>
      <c r="F200" s="695" t="s">
        <v>868</v>
      </c>
      <c r="G200" s="697" t="s">
        <v>76</v>
      </c>
      <c r="H200" s="152">
        <f>'Hlavní činnost'!G200</f>
        <v>0</v>
      </c>
      <c r="I200" s="153">
        <f>'Doplňková činnost'!G200</f>
        <v>0</v>
      </c>
      <c r="J200" s="154">
        <f>'Hlavní činnost'!O200</f>
        <v>0</v>
      </c>
      <c r="K200" s="163">
        <f>'Doplňková činnost'!W200</f>
        <v>0</v>
      </c>
      <c r="L200" s="164">
        <f>'Hlavní činnost'!X200</f>
        <v>0</v>
      </c>
      <c r="M200" s="164">
        <f>'Doplňková činnost'!AN200</f>
        <v>0</v>
      </c>
      <c r="N200" s="158">
        <f>'Hlavní činnost'!Y200</f>
        <v>0</v>
      </c>
      <c r="O200" s="159">
        <f>'Doplňková činnost'!AO200</f>
        <v>0</v>
      </c>
      <c r="P200" s="160">
        <f>'Hlavní činnost'!Z200</f>
        <v>0</v>
      </c>
      <c r="Q200" s="161">
        <f>'Doplňková činnost'!AP200</f>
        <v>0</v>
      </c>
    </row>
    <row r="201" spans="2:17" outlineLevel="1" x14ac:dyDescent="0.25">
      <c r="B201" s="850"/>
      <c r="C201" s="150" t="s">
        <v>13</v>
      </c>
      <c r="D201" s="150"/>
      <c r="E201" s="825"/>
      <c r="F201" s="138"/>
      <c r="G201" s="139"/>
      <c r="H201" s="152">
        <f>'Hlavní činnost'!G201</f>
        <v>0</v>
      </c>
      <c r="I201" s="153">
        <f>'Doplňková činnost'!G201</f>
        <v>0</v>
      </c>
      <c r="J201" s="154">
        <f>'Hlavní činnost'!O201</f>
        <v>0</v>
      </c>
      <c r="K201" s="163">
        <f>'Doplňková činnost'!W201</f>
        <v>0</v>
      </c>
      <c r="L201" s="164">
        <f>'Hlavní činnost'!X201</f>
        <v>0</v>
      </c>
      <c r="M201" s="164">
        <f>'Doplňková činnost'!AN201</f>
        <v>0</v>
      </c>
      <c r="N201" s="158">
        <f>'Hlavní činnost'!Y201</f>
        <v>0</v>
      </c>
      <c r="O201" s="159">
        <f>'Doplňková činnost'!AO201</f>
        <v>0</v>
      </c>
      <c r="P201" s="160">
        <f>'Hlavní činnost'!Z201</f>
        <v>0</v>
      </c>
      <c r="Q201" s="161">
        <f>'Doplňková činnost'!AP201</f>
        <v>0</v>
      </c>
    </row>
    <row r="202" spans="2:17" x14ac:dyDescent="0.25">
      <c r="B202" s="846" t="s">
        <v>297</v>
      </c>
      <c r="C202" s="847"/>
      <c r="D202" s="194"/>
      <c r="E202" s="137" t="s">
        <v>255</v>
      </c>
      <c r="F202" s="138"/>
      <c r="G202" s="139"/>
      <c r="H202" s="140">
        <f>'Hlavní činnost'!G202</f>
        <v>0</v>
      </c>
      <c r="I202" s="141">
        <f>'Doplňková činnost'!G202</f>
        <v>0</v>
      </c>
      <c r="J202" s="142">
        <f>'Hlavní činnost'!O202</f>
        <v>0</v>
      </c>
      <c r="K202" s="165">
        <f>'Doplňková činnost'!W202</f>
        <v>0</v>
      </c>
      <c r="L202" s="166">
        <f>'Hlavní činnost'!X202</f>
        <v>0</v>
      </c>
      <c r="M202" s="166">
        <f>'Doplňková činnost'!AN202</f>
        <v>0</v>
      </c>
      <c r="N202" s="146">
        <f>'Hlavní činnost'!Y202</f>
        <v>0</v>
      </c>
      <c r="O202" s="147">
        <f>'Doplňková činnost'!AO202</f>
        <v>0</v>
      </c>
      <c r="P202" s="148">
        <f>'Hlavní činnost'!Z202</f>
        <v>0</v>
      </c>
      <c r="Q202" s="149">
        <f>'Doplňková činnost'!AP202</f>
        <v>0</v>
      </c>
    </row>
    <row r="203" spans="2:17" outlineLevel="1" x14ac:dyDescent="0.25">
      <c r="B203" s="848" t="s">
        <v>5</v>
      </c>
      <c r="C203" s="167" t="s">
        <v>191</v>
      </c>
      <c r="D203" s="167"/>
      <c r="E203" s="823" t="s">
        <v>255</v>
      </c>
      <c r="F203" s="138" t="s">
        <v>55</v>
      </c>
      <c r="G203" s="139" t="s">
        <v>56</v>
      </c>
      <c r="H203" s="152">
        <f>'Hlavní činnost'!G203</f>
        <v>0</v>
      </c>
      <c r="I203" s="153">
        <f>'Doplňková činnost'!G203</f>
        <v>0</v>
      </c>
      <c r="J203" s="154">
        <f>'Hlavní činnost'!O203</f>
        <v>0</v>
      </c>
      <c r="K203" s="163">
        <f>'Doplňková činnost'!W203</f>
        <v>0</v>
      </c>
      <c r="L203" s="164">
        <f>'Hlavní činnost'!X203</f>
        <v>0</v>
      </c>
      <c r="M203" s="164">
        <f>'Doplňková činnost'!AN203</f>
        <v>0</v>
      </c>
      <c r="N203" s="158">
        <f>'Hlavní činnost'!Y203</f>
        <v>0</v>
      </c>
      <c r="O203" s="159">
        <f>'Doplňková činnost'!AO203</f>
        <v>0</v>
      </c>
      <c r="P203" s="160">
        <f>'Hlavní činnost'!Z203</f>
        <v>0</v>
      </c>
      <c r="Q203" s="161">
        <f>'Doplňková činnost'!AP203</f>
        <v>0</v>
      </c>
    </row>
    <row r="204" spans="2:17" ht="25.5" outlineLevel="1" x14ac:dyDescent="0.25">
      <c r="B204" s="849"/>
      <c r="C204" s="150" t="s">
        <v>376</v>
      </c>
      <c r="D204" s="150"/>
      <c r="E204" s="824"/>
      <c r="F204" s="138" t="s">
        <v>61</v>
      </c>
      <c r="G204" s="139" t="s">
        <v>61</v>
      </c>
      <c r="H204" s="152">
        <f>'Hlavní činnost'!G204</f>
        <v>0</v>
      </c>
      <c r="I204" s="153">
        <f>'Doplňková činnost'!G204</f>
        <v>0</v>
      </c>
      <c r="J204" s="154">
        <f>'Hlavní činnost'!O204</f>
        <v>0</v>
      </c>
      <c r="K204" s="163">
        <f>'Doplňková činnost'!W204</f>
        <v>0</v>
      </c>
      <c r="L204" s="164">
        <f>'Hlavní činnost'!X204</f>
        <v>0</v>
      </c>
      <c r="M204" s="164">
        <f>'Doplňková činnost'!AN204</f>
        <v>0</v>
      </c>
      <c r="N204" s="158">
        <f>'Hlavní činnost'!Y204</f>
        <v>0</v>
      </c>
      <c r="O204" s="159">
        <f>'Doplňková činnost'!AO204</f>
        <v>0</v>
      </c>
      <c r="P204" s="160">
        <f>'Hlavní činnost'!Z204</f>
        <v>0</v>
      </c>
      <c r="Q204" s="161">
        <f>'Doplňková činnost'!AP204</f>
        <v>0</v>
      </c>
    </row>
    <row r="205" spans="2:17" outlineLevel="1" x14ac:dyDescent="0.25">
      <c r="B205" s="850"/>
      <c r="C205" s="167" t="s">
        <v>23</v>
      </c>
      <c r="D205" s="167"/>
      <c r="E205" s="825"/>
      <c r="F205" s="138"/>
      <c r="G205" s="139"/>
      <c r="H205" s="152">
        <f>'Hlavní činnost'!G205</f>
        <v>0</v>
      </c>
      <c r="I205" s="153">
        <f>'Doplňková činnost'!G205</f>
        <v>0</v>
      </c>
      <c r="J205" s="154">
        <f>'Hlavní činnost'!O205</f>
        <v>0</v>
      </c>
      <c r="K205" s="163">
        <f>'Doplňková činnost'!W205</f>
        <v>0</v>
      </c>
      <c r="L205" s="164">
        <f>'Hlavní činnost'!X205</f>
        <v>0</v>
      </c>
      <c r="M205" s="164">
        <f>'Doplňková činnost'!AN205</f>
        <v>0</v>
      </c>
      <c r="N205" s="158">
        <f>'Hlavní činnost'!Y205</f>
        <v>0</v>
      </c>
      <c r="O205" s="159">
        <f>'Doplňková činnost'!AO205</f>
        <v>0</v>
      </c>
      <c r="P205" s="160">
        <f>'Hlavní činnost'!Z205</f>
        <v>0</v>
      </c>
      <c r="Q205" s="161">
        <f>'Doplňková činnost'!AP205</f>
        <v>0</v>
      </c>
    </row>
    <row r="206" spans="2:17" x14ac:dyDescent="0.25">
      <c r="B206" s="857" t="s">
        <v>14</v>
      </c>
      <c r="C206" s="858"/>
      <c r="D206" s="117"/>
      <c r="E206" s="4"/>
      <c r="F206" s="1"/>
      <c r="G206" s="46"/>
      <c r="H206" s="49">
        <f>'Hlavní činnost'!G206</f>
        <v>90000</v>
      </c>
      <c r="I206" s="50">
        <f>'Doplňková činnost'!G206</f>
        <v>0</v>
      </c>
      <c r="J206" s="53">
        <f>'Hlavní činnost'!O206</f>
        <v>80000</v>
      </c>
      <c r="K206" s="41">
        <f>'Doplňková činnost'!W206</f>
        <v>0</v>
      </c>
      <c r="L206" s="23">
        <f>'Hlavní činnost'!X206</f>
        <v>-10000</v>
      </c>
      <c r="M206" s="23">
        <f>'Doplňková činnost'!AN206</f>
        <v>0</v>
      </c>
      <c r="N206" s="88">
        <f>'Hlavní činnost'!Y206</f>
        <v>70000</v>
      </c>
      <c r="O206" s="89">
        <f>'Doplňková činnost'!AO206</f>
        <v>0</v>
      </c>
      <c r="P206" s="99">
        <f>'Hlavní činnost'!Z206</f>
        <v>70000</v>
      </c>
      <c r="Q206" s="100">
        <f>'Doplňková činnost'!AP206</f>
        <v>0</v>
      </c>
    </row>
    <row r="207" spans="2:17" x14ac:dyDescent="0.25">
      <c r="B207" s="859" t="s">
        <v>298</v>
      </c>
      <c r="C207" s="874"/>
      <c r="D207" s="195"/>
      <c r="E207" s="137" t="s">
        <v>256</v>
      </c>
      <c r="F207" s="138"/>
      <c r="G207" s="139"/>
      <c r="H207" s="140">
        <f>'Hlavní činnost'!G207</f>
        <v>0</v>
      </c>
      <c r="I207" s="141">
        <f>'Doplňková činnost'!G207</f>
        <v>0</v>
      </c>
      <c r="J207" s="142">
        <f>'Hlavní činnost'!O207</f>
        <v>0</v>
      </c>
      <c r="K207" s="165">
        <f>'Doplňková činnost'!W207</f>
        <v>0</v>
      </c>
      <c r="L207" s="166">
        <f>'Hlavní činnost'!X207</f>
        <v>0</v>
      </c>
      <c r="M207" s="166">
        <f>'Doplňková činnost'!AN207</f>
        <v>0</v>
      </c>
      <c r="N207" s="146">
        <f>'Hlavní činnost'!Y207</f>
        <v>0</v>
      </c>
      <c r="O207" s="147">
        <f>'Doplňková činnost'!AO207</f>
        <v>0</v>
      </c>
      <c r="P207" s="148">
        <f>'Hlavní činnost'!Z207</f>
        <v>0</v>
      </c>
      <c r="Q207" s="149">
        <f>'Doplňková činnost'!AP207</f>
        <v>0</v>
      </c>
    </row>
    <row r="208" spans="2:17" x14ac:dyDescent="0.25">
      <c r="B208" s="861" t="s">
        <v>279</v>
      </c>
      <c r="C208" s="862"/>
      <c r="D208" s="193"/>
      <c r="E208" s="137" t="s">
        <v>257</v>
      </c>
      <c r="F208" s="138"/>
      <c r="G208" s="139"/>
      <c r="H208" s="140">
        <f>'Hlavní činnost'!G208</f>
        <v>90000</v>
      </c>
      <c r="I208" s="141">
        <f>'Doplňková činnost'!G208</f>
        <v>0</v>
      </c>
      <c r="J208" s="142">
        <f>'Hlavní činnost'!O208</f>
        <v>80000</v>
      </c>
      <c r="K208" s="165">
        <f>'Doplňková činnost'!W208</f>
        <v>0</v>
      </c>
      <c r="L208" s="166">
        <f>'Hlavní činnost'!X208</f>
        <v>-10000</v>
      </c>
      <c r="M208" s="166">
        <f>'Doplňková činnost'!AN208</f>
        <v>0</v>
      </c>
      <c r="N208" s="146">
        <f>'Hlavní činnost'!Y208</f>
        <v>70000</v>
      </c>
      <c r="O208" s="147">
        <f>'Doplňková činnost'!AO208</f>
        <v>0</v>
      </c>
      <c r="P208" s="148">
        <f>'Hlavní činnost'!Z208</f>
        <v>70000</v>
      </c>
      <c r="Q208" s="149">
        <f>'Doplňková činnost'!AP208</f>
        <v>0</v>
      </c>
    </row>
    <row r="209" spans="2:17" ht="26.25" x14ac:dyDescent="0.25">
      <c r="B209" s="861" t="s">
        <v>299</v>
      </c>
      <c r="C209" s="862"/>
      <c r="D209" s="193"/>
      <c r="E209" s="171" t="s">
        <v>258</v>
      </c>
      <c r="F209" s="138"/>
      <c r="G209" s="139"/>
      <c r="H209" s="140">
        <f>'Hlavní činnost'!G209</f>
        <v>0</v>
      </c>
      <c r="I209" s="141">
        <f>'Doplňková činnost'!G209</f>
        <v>0</v>
      </c>
      <c r="J209" s="142">
        <f>'Hlavní činnost'!O209</f>
        <v>0</v>
      </c>
      <c r="K209" s="165">
        <f>'Doplňková činnost'!W209</f>
        <v>0</v>
      </c>
      <c r="L209" s="166">
        <f>'Hlavní činnost'!X209</f>
        <v>0</v>
      </c>
      <c r="M209" s="166">
        <f>'Doplňková činnost'!AN209</f>
        <v>0</v>
      </c>
      <c r="N209" s="146">
        <f>'Hlavní činnost'!Y209</f>
        <v>0</v>
      </c>
      <c r="O209" s="147">
        <f>'Doplňková činnost'!AO209</f>
        <v>0</v>
      </c>
      <c r="P209" s="148">
        <f>'Hlavní činnost'!Z209</f>
        <v>0</v>
      </c>
      <c r="Q209" s="149">
        <f>'Doplňková činnost'!AP209</f>
        <v>0</v>
      </c>
    </row>
    <row r="210" spans="2:17" x14ac:dyDescent="0.25">
      <c r="B210" s="871" t="s">
        <v>15</v>
      </c>
      <c r="C210" s="872"/>
      <c r="D210" s="268"/>
      <c r="E210" s="4"/>
      <c r="F210" s="1"/>
      <c r="G210" s="46"/>
      <c r="H210" s="49">
        <f>'Hlavní činnost'!G210</f>
        <v>8509000</v>
      </c>
      <c r="I210" s="50">
        <f>'Doplňková činnost'!G210</f>
        <v>0</v>
      </c>
      <c r="J210" s="53">
        <f>'Hlavní činnost'!O210</f>
        <v>7835000</v>
      </c>
      <c r="K210" s="41">
        <f>'Doplňková činnost'!W210</f>
        <v>0</v>
      </c>
      <c r="L210" s="23">
        <f>'Hlavní činnost'!X210</f>
        <v>-674000</v>
      </c>
      <c r="M210" s="23">
        <f>'Doplňková činnost'!AN210</f>
        <v>0</v>
      </c>
      <c r="N210" s="88">
        <f>'Hlavní činnost'!Y210</f>
        <v>7640000</v>
      </c>
      <c r="O210" s="89">
        <f>'Doplňková činnost'!AO210</f>
        <v>0</v>
      </c>
      <c r="P210" s="99">
        <f>'Hlavní činnost'!Z210</f>
        <v>8012000</v>
      </c>
      <c r="Q210" s="100">
        <f>'Doplňková činnost'!AP210</f>
        <v>0</v>
      </c>
    </row>
    <row r="211" spans="2:17" ht="27" customHeight="1" x14ac:dyDescent="0.25">
      <c r="B211" s="861" t="s">
        <v>300</v>
      </c>
      <c r="C211" s="862"/>
      <c r="D211" s="193"/>
      <c r="E211" s="137" t="s">
        <v>259</v>
      </c>
      <c r="F211" s="138"/>
      <c r="G211" s="139"/>
      <c r="H211" s="140">
        <f>'Hlavní činnost'!G211</f>
        <v>8509000</v>
      </c>
      <c r="I211" s="141">
        <f>'Doplňková činnost'!G211</f>
        <v>0</v>
      </c>
      <c r="J211" s="142">
        <f>'Hlavní činnost'!O211</f>
        <v>7835000</v>
      </c>
      <c r="K211" s="165">
        <f>'Doplňková činnost'!W211</f>
        <v>0</v>
      </c>
      <c r="L211" s="166">
        <f>'Hlavní činnost'!X211</f>
        <v>-674000</v>
      </c>
      <c r="M211" s="166">
        <f>'Doplňková činnost'!AN211</f>
        <v>0</v>
      </c>
      <c r="N211" s="146">
        <f>'Hlavní činnost'!Y211</f>
        <v>7640000</v>
      </c>
      <c r="O211" s="147">
        <f>'Doplňková činnost'!AO211</f>
        <v>0</v>
      </c>
      <c r="P211" s="148">
        <f>'Hlavní činnost'!Z211</f>
        <v>8012000</v>
      </c>
      <c r="Q211" s="149">
        <f>'Doplňková činnost'!AP211</f>
        <v>0</v>
      </c>
    </row>
    <row r="212" spans="2:17" ht="26.25" customHeight="1" outlineLevel="1" x14ac:dyDescent="0.25">
      <c r="B212" s="196" t="s">
        <v>314</v>
      </c>
      <c r="C212" s="197" t="s">
        <v>16</v>
      </c>
      <c r="D212" s="198"/>
      <c r="E212" s="823" t="s">
        <v>259</v>
      </c>
      <c r="F212" s="199" t="s">
        <v>357</v>
      </c>
      <c r="G212" s="139" t="s">
        <v>358</v>
      </c>
      <c r="H212" s="140">
        <f>'Hlavní činnost'!G212</f>
        <v>7490000</v>
      </c>
      <c r="I212" s="141">
        <f>'Doplňková činnost'!G212</f>
        <v>0</v>
      </c>
      <c r="J212" s="142">
        <f>'Hlavní činnost'!O212</f>
        <v>6948000</v>
      </c>
      <c r="K212" s="165">
        <f>'Doplňková činnost'!W212</f>
        <v>0</v>
      </c>
      <c r="L212" s="166">
        <f>'Hlavní činnost'!X212</f>
        <v>-542000</v>
      </c>
      <c r="M212" s="166">
        <f>'Doplňková činnost'!AN212</f>
        <v>0</v>
      </c>
      <c r="N212" s="146">
        <f>'Hlavní činnost'!Y212</f>
        <v>6720000</v>
      </c>
      <c r="O212" s="147">
        <f>'Doplňková činnost'!AO212</f>
        <v>0</v>
      </c>
      <c r="P212" s="148">
        <f>'Hlavní činnost'!Z212</f>
        <v>7058000</v>
      </c>
      <c r="Q212" s="149">
        <f>'Doplňková činnost'!AP212</f>
        <v>0</v>
      </c>
    </row>
    <row r="213" spans="2:17" outlineLevel="1" x14ac:dyDescent="0.25">
      <c r="B213" s="200" t="s">
        <v>5</v>
      </c>
      <c r="C213" s="192" t="s">
        <v>923</v>
      </c>
      <c r="D213" s="201">
        <v>33353</v>
      </c>
      <c r="E213" s="824"/>
      <c r="F213" s="138"/>
      <c r="G213" s="139"/>
      <c r="H213" s="152">
        <f>'Hlavní činnost'!G213</f>
        <v>6990000</v>
      </c>
      <c r="I213" s="153">
        <f>'Doplňková činnost'!G213</f>
        <v>0</v>
      </c>
      <c r="J213" s="154">
        <f>'Hlavní činnost'!O213</f>
        <v>6448000</v>
      </c>
      <c r="K213" s="163">
        <f>'Doplňková činnost'!W213</f>
        <v>0</v>
      </c>
      <c r="L213" s="164">
        <f>'Hlavní činnost'!X213</f>
        <v>-542000</v>
      </c>
      <c r="M213" s="164">
        <f>'Doplňková činnost'!AN213</f>
        <v>0</v>
      </c>
      <c r="N213" s="158">
        <f>'Hlavní činnost'!Y213</f>
        <v>6720000</v>
      </c>
      <c r="O213" s="159">
        <f>'Doplňková činnost'!AO213</f>
        <v>0</v>
      </c>
      <c r="P213" s="160">
        <f>'Hlavní činnost'!Z213</f>
        <v>7058000</v>
      </c>
      <c r="Q213" s="161">
        <f>'Doplňková činnost'!AP213</f>
        <v>0</v>
      </c>
    </row>
    <row r="214" spans="2:17" outlineLevel="1" x14ac:dyDescent="0.25">
      <c r="B214" s="200"/>
      <c r="C214" s="192" t="s">
        <v>17</v>
      </c>
      <c r="D214" s="202"/>
      <c r="E214" s="824"/>
      <c r="F214" s="138"/>
      <c r="G214" s="139"/>
      <c r="H214" s="152">
        <f>'Hlavní činnost'!G214</f>
        <v>0</v>
      </c>
      <c r="I214" s="153">
        <f>'Doplňková činnost'!G214</f>
        <v>0</v>
      </c>
      <c r="J214" s="154">
        <f>'Hlavní činnost'!O214</f>
        <v>0</v>
      </c>
      <c r="K214" s="163">
        <f>'Doplňková činnost'!W214</f>
        <v>0</v>
      </c>
      <c r="L214" s="164">
        <f>'Hlavní činnost'!X214</f>
        <v>0</v>
      </c>
      <c r="M214" s="164">
        <f>'Doplňková činnost'!AN214</f>
        <v>0</v>
      </c>
      <c r="N214" s="158">
        <f>'Hlavní činnost'!Y214</f>
        <v>0</v>
      </c>
      <c r="O214" s="159">
        <f>'Doplňková činnost'!AO214</f>
        <v>0</v>
      </c>
      <c r="P214" s="160">
        <f>'Hlavní činnost'!Z214</f>
        <v>0</v>
      </c>
      <c r="Q214" s="161">
        <f>'Doplňková činnost'!AP214</f>
        <v>0</v>
      </c>
    </row>
    <row r="215" spans="2:17" ht="25.5" customHeight="1" outlineLevel="1" x14ac:dyDescent="0.25">
      <c r="B215" s="200"/>
      <c r="C215" s="192" t="s">
        <v>18</v>
      </c>
      <c r="D215" s="201">
        <v>13307</v>
      </c>
      <c r="E215" s="824"/>
      <c r="F215" s="138"/>
      <c r="G215" s="139"/>
      <c r="H215" s="152">
        <f>'Hlavní činnost'!G215</f>
        <v>0</v>
      </c>
      <c r="I215" s="153">
        <f>'Doplňková činnost'!G215</f>
        <v>0</v>
      </c>
      <c r="J215" s="154">
        <f>'Hlavní činnost'!O215</f>
        <v>0</v>
      </c>
      <c r="K215" s="163">
        <f>'Doplňková činnost'!W215</f>
        <v>0</v>
      </c>
      <c r="L215" s="164">
        <f>'Hlavní činnost'!X215</f>
        <v>0</v>
      </c>
      <c r="M215" s="164">
        <f>'Doplňková činnost'!AN215</f>
        <v>0</v>
      </c>
      <c r="N215" s="158">
        <f>'Hlavní činnost'!Y215</f>
        <v>0</v>
      </c>
      <c r="O215" s="159">
        <f>'Doplňková činnost'!AO215</f>
        <v>0</v>
      </c>
      <c r="P215" s="160">
        <f>'Hlavní činnost'!Z215</f>
        <v>0</v>
      </c>
      <c r="Q215" s="161">
        <f>'Doplňková činnost'!AP215</f>
        <v>0</v>
      </c>
    </row>
    <row r="216" spans="2:17" outlineLevel="1" x14ac:dyDescent="0.25">
      <c r="B216" s="200"/>
      <c r="C216" s="192" t="s">
        <v>19</v>
      </c>
      <c r="D216" s="202"/>
      <c r="E216" s="824"/>
      <c r="F216" s="138"/>
      <c r="G216" s="139"/>
      <c r="H216" s="152">
        <f>'Hlavní činnost'!G216</f>
        <v>0</v>
      </c>
      <c r="I216" s="153">
        <f>'Doplňková činnost'!G216</f>
        <v>0</v>
      </c>
      <c r="J216" s="154">
        <f>'Hlavní činnost'!O216</f>
        <v>0</v>
      </c>
      <c r="K216" s="163">
        <f>'Doplňková činnost'!W216</f>
        <v>0</v>
      </c>
      <c r="L216" s="164">
        <f>'Hlavní činnost'!X216</f>
        <v>0</v>
      </c>
      <c r="M216" s="164">
        <f>'Doplňková činnost'!AN216</f>
        <v>0</v>
      </c>
      <c r="N216" s="158">
        <f>'Hlavní činnost'!Y216</f>
        <v>0</v>
      </c>
      <c r="O216" s="159">
        <f>'Doplňková činnost'!AO216</f>
        <v>0</v>
      </c>
      <c r="P216" s="160">
        <f>'Hlavní činnost'!Z216</f>
        <v>0</v>
      </c>
      <c r="Q216" s="161">
        <f>'Doplňková činnost'!AP216</f>
        <v>0</v>
      </c>
    </row>
    <row r="217" spans="2:17" outlineLevel="1" x14ac:dyDescent="0.25">
      <c r="B217" s="200"/>
      <c r="C217" s="192" t="s">
        <v>20</v>
      </c>
      <c r="D217" s="202"/>
      <c r="E217" s="824"/>
      <c r="F217" s="138"/>
      <c r="G217" s="139"/>
      <c r="H217" s="152">
        <f>'Hlavní činnost'!G217</f>
        <v>0</v>
      </c>
      <c r="I217" s="153">
        <f>'Doplňková činnost'!G217</f>
        <v>0</v>
      </c>
      <c r="J217" s="154">
        <f>'Hlavní činnost'!O217</f>
        <v>0</v>
      </c>
      <c r="K217" s="163">
        <f>'Doplňková činnost'!W217</f>
        <v>0</v>
      </c>
      <c r="L217" s="164">
        <f>'Hlavní činnost'!X217</f>
        <v>0</v>
      </c>
      <c r="M217" s="164">
        <f>'Doplňková činnost'!AN217</f>
        <v>0</v>
      </c>
      <c r="N217" s="158">
        <f>'Hlavní činnost'!Y217</f>
        <v>0</v>
      </c>
      <c r="O217" s="159">
        <f>'Doplňková činnost'!AO217</f>
        <v>0</v>
      </c>
      <c r="P217" s="160">
        <f>'Hlavní činnost'!Z217</f>
        <v>0</v>
      </c>
      <c r="Q217" s="161">
        <f>'Doplňková činnost'!AP217</f>
        <v>0</v>
      </c>
    </row>
    <row r="218" spans="2:17" ht="26.25" outlineLevel="1" x14ac:dyDescent="0.25">
      <c r="B218" s="200"/>
      <c r="C218" s="192" t="s">
        <v>21</v>
      </c>
      <c r="D218" s="202"/>
      <c r="E218" s="824"/>
      <c r="F218" s="138"/>
      <c r="G218" s="139"/>
      <c r="H218" s="152">
        <f>'Hlavní činnost'!G218</f>
        <v>0</v>
      </c>
      <c r="I218" s="153">
        <f>'Doplňková činnost'!G218</f>
        <v>0</v>
      </c>
      <c r="J218" s="154">
        <f>'Hlavní činnost'!O218</f>
        <v>0</v>
      </c>
      <c r="K218" s="163">
        <f>'Doplňková činnost'!W218</f>
        <v>0</v>
      </c>
      <c r="L218" s="164">
        <f>'Hlavní činnost'!X218</f>
        <v>0</v>
      </c>
      <c r="M218" s="164">
        <f>'Doplňková činnost'!AN218</f>
        <v>0</v>
      </c>
      <c r="N218" s="158">
        <f>'Hlavní činnost'!Y218</f>
        <v>0</v>
      </c>
      <c r="O218" s="159">
        <f>'Doplňková činnost'!AO218</f>
        <v>0</v>
      </c>
      <c r="P218" s="160">
        <f>'Hlavní činnost'!Z218</f>
        <v>0</v>
      </c>
      <c r="Q218" s="161">
        <f>'Doplňková činnost'!AP218</f>
        <v>0</v>
      </c>
    </row>
    <row r="219" spans="2:17" outlineLevel="1" x14ac:dyDescent="0.25">
      <c r="B219" s="200"/>
      <c r="C219" s="203" t="s">
        <v>22</v>
      </c>
      <c r="D219" s="203"/>
      <c r="E219" s="824"/>
      <c r="F219" s="138"/>
      <c r="G219" s="139"/>
      <c r="H219" s="152">
        <f>'Hlavní činnost'!G219</f>
        <v>0</v>
      </c>
      <c r="I219" s="153">
        <f>'Doplňková činnost'!G219</f>
        <v>0</v>
      </c>
      <c r="J219" s="154">
        <f>'Hlavní činnost'!O219</f>
        <v>0</v>
      </c>
      <c r="K219" s="163">
        <f>'Doplňková činnost'!W219</f>
        <v>0</v>
      </c>
      <c r="L219" s="164">
        <f>'Hlavní činnost'!X219</f>
        <v>0</v>
      </c>
      <c r="M219" s="164">
        <f>'Doplňková činnost'!AN219</f>
        <v>0</v>
      </c>
      <c r="N219" s="158">
        <f>'Hlavní činnost'!Y219</f>
        <v>0</v>
      </c>
      <c r="O219" s="159">
        <f>'Doplňková činnost'!AO219</f>
        <v>0</v>
      </c>
      <c r="P219" s="160">
        <f>'Hlavní činnost'!Z219</f>
        <v>0</v>
      </c>
      <c r="Q219" s="161">
        <f>'Doplňková činnost'!AP219</f>
        <v>0</v>
      </c>
    </row>
    <row r="220" spans="2:17" outlineLevel="1" x14ac:dyDescent="0.25">
      <c r="B220" s="200"/>
      <c r="C220" s="203" t="s">
        <v>23</v>
      </c>
      <c r="D220" s="203"/>
      <c r="E220" s="824"/>
      <c r="F220" s="138"/>
      <c r="G220" s="139"/>
      <c r="H220" s="152">
        <f>'Hlavní činnost'!G220</f>
        <v>500000</v>
      </c>
      <c r="I220" s="153">
        <f>'Doplňková činnost'!G220</f>
        <v>0</v>
      </c>
      <c r="J220" s="154">
        <f>'Hlavní činnost'!O220</f>
        <v>500000</v>
      </c>
      <c r="K220" s="163">
        <f>'Doplňková činnost'!W220</f>
        <v>0</v>
      </c>
      <c r="L220" s="164">
        <f>'Hlavní činnost'!X220</f>
        <v>0</v>
      </c>
      <c r="M220" s="164">
        <f>'Doplňková činnost'!AN220</f>
        <v>0</v>
      </c>
      <c r="N220" s="158">
        <f>'Hlavní činnost'!Y220</f>
        <v>0</v>
      </c>
      <c r="O220" s="159">
        <f>'Doplňková činnost'!AO220</f>
        <v>0</v>
      </c>
      <c r="P220" s="160">
        <f>'Hlavní činnost'!Z220</f>
        <v>0</v>
      </c>
      <c r="Q220" s="161">
        <f>'Doplňková činnost'!AP220</f>
        <v>0</v>
      </c>
    </row>
    <row r="221" spans="2:17" ht="26.25" outlineLevel="1" x14ac:dyDescent="0.25">
      <c r="B221" s="196" t="s">
        <v>315</v>
      </c>
      <c r="C221" s="204" t="s">
        <v>301</v>
      </c>
      <c r="D221" s="204"/>
      <c r="E221" s="824"/>
      <c r="F221" s="205" t="s">
        <v>359</v>
      </c>
      <c r="G221" s="139" t="s">
        <v>360</v>
      </c>
      <c r="H221" s="140">
        <f>'Hlavní činnost'!G221</f>
        <v>764000</v>
      </c>
      <c r="I221" s="141">
        <f>'Doplňková činnost'!G221</f>
        <v>0</v>
      </c>
      <c r="J221" s="142">
        <f>'Hlavní činnost'!O221</f>
        <v>632000</v>
      </c>
      <c r="K221" s="165">
        <f>'Doplňková činnost'!W221</f>
        <v>0</v>
      </c>
      <c r="L221" s="166">
        <f>'Hlavní činnost'!X221</f>
        <v>-132000</v>
      </c>
      <c r="M221" s="166">
        <f>'Doplňková činnost'!AN221</f>
        <v>0</v>
      </c>
      <c r="N221" s="146">
        <f>'Hlavní činnost'!Y221</f>
        <v>665000</v>
      </c>
      <c r="O221" s="147">
        <f>'Doplňková činnost'!AO221</f>
        <v>0</v>
      </c>
      <c r="P221" s="148">
        <f>'Hlavní činnost'!Z221</f>
        <v>699000</v>
      </c>
      <c r="Q221" s="149">
        <f>'Doplňková činnost'!AP221</f>
        <v>0</v>
      </c>
    </row>
    <row r="222" spans="2:17" outlineLevel="1" x14ac:dyDescent="0.25">
      <c r="B222" s="200" t="s">
        <v>5</v>
      </c>
      <c r="C222" s="192" t="s">
        <v>337</v>
      </c>
      <c r="D222" s="206" t="s">
        <v>324</v>
      </c>
      <c r="E222" s="824"/>
      <c r="F222" s="138"/>
      <c r="G222" s="139"/>
      <c r="H222" s="152">
        <f>'Hlavní činnost'!G222</f>
        <v>125000</v>
      </c>
      <c r="I222" s="153">
        <f>'Doplňková činnost'!G222</f>
        <v>0</v>
      </c>
      <c r="J222" s="154">
        <f>'Hlavní činnost'!O222</f>
        <v>130000</v>
      </c>
      <c r="K222" s="163">
        <f>'Doplňková činnost'!W222</f>
        <v>0</v>
      </c>
      <c r="L222" s="164">
        <f>'Hlavní činnost'!X222</f>
        <v>5000</v>
      </c>
      <c r="M222" s="164">
        <f>'Doplňková činnost'!AN222</f>
        <v>0</v>
      </c>
      <c r="N222" s="158">
        <f>'Hlavní činnost'!Y222</f>
        <v>135000</v>
      </c>
      <c r="O222" s="159">
        <f>'Doplňková činnost'!AO222</f>
        <v>0</v>
      </c>
      <c r="P222" s="160">
        <f>'Hlavní činnost'!Z222</f>
        <v>140000</v>
      </c>
      <c r="Q222" s="161">
        <f>'Doplňková činnost'!AP222</f>
        <v>0</v>
      </c>
    </row>
    <row r="223" spans="2:17" ht="30" customHeight="1" outlineLevel="1" x14ac:dyDescent="0.25">
      <c r="B223" s="200"/>
      <c r="C223" s="192" t="s">
        <v>338</v>
      </c>
      <c r="D223" s="206" t="s">
        <v>325</v>
      </c>
      <c r="E223" s="824"/>
      <c r="F223" s="138"/>
      <c r="G223" s="139"/>
      <c r="H223" s="152">
        <f>'Hlavní činnost'!G223</f>
        <v>0</v>
      </c>
      <c r="I223" s="153">
        <f>'Doplňková činnost'!G223</f>
        <v>0</v>
      </c>
      <c r="J223" s="154">
        <f>'Hlavní činnost'!O223</f>
        <v>0</v>
      </c>
      <c r="K223" s="163">
        <f>'Doplňková činnost'!W223</f>
        <v>0</v>
      </c>
      <c r="L223" s="164">
        <f>'Hlavní činnost'!X223</f>
        <v>0</v>
      </c>
      <c r="M223" s="164">
        <f>'Doplňková činnost'!AN223</f>
        <v>0</v>
      </c>
      <c r="N223" s="158">
        <f>'Hlavní činnost'!Y223</f>
        <v>0</v>
      </c>
      <c r="O223" s="159">
        <f>'Doplňková činnost'!AO223</f>
        <v>0</v>
      </c>
      <c r="P223" s="160">
        <f>'Hlavní činnost'!Z223</f>
        <v>0</v>
      </c>
      <c r="Q223" s="161">
        <f>'Doplňková činnost'!AP223</f>
        <v>0</v>
      </c>
    </row>
    <row r="224" spans="2:17" outlineLevel="1" x14ac:dyDescent="0.25">
      <c r="B224" s="200"/>
      <c r="C224" s="192" t="s">
        <v>351</v>
      </c>
      <c r="D224" s="206" t="s">
        <v>326</v>
      </c>
      <c r="E224" s="824"/>
      <c r="F224" s="138"/>
      <c r="G224" s="139"/>
      <c r="H224" s="152">
        <f>'Hlavní činnost'!G224</f>
        <v>0</v>
      </c>
      <c r="I224" s="153">
        <f>'Doplňková činnost'!G224</f>
        <v>0</v>
      </c>
      <c r="J224" s="154">
        <f>'Hlavní činnost'!O224</f>
        <v>0</v>
      </c>
      <c r="K224" s="163">
        <f>'Doplňková činnost'!W224</f>
        <v>0</v>
      </c>
      <c r="L224" s="164">
        <f>'Hlavní činnost'!X224</f>
        <v>0</v>
      </c>
      <c r="M224" s="164">
        <f>'Doplňková činnost'!AN224</f>
        <v>0</v>
      </c>
      <c r="N224" s="158">
        <f>'Hlavní činnost'!Y224</f>
        <v>0</v>
      </c>
      <c r="O224" s="159">
        <f>'Doplňková činnost'!AO224</f>
        <v>0</v>
      </c>
      <c r="P224" s="160">
        <f>'Hlavní činnost'!Z224</f>
        <v>0</v>
      </c>
      <c r="Q224" s="161">
        <f>'Doplňková činnost'!AP224</f>
        <v>0</v>
      </c>
    </row>
    <row r="225" spans="2:17" outlineLevel="1" x14ac:dyDescent="0.25">
      <c r="B225" s="200"/>
      <c r="C225" s="192" t="s">
        <v>340</v>
      </c>
      <c r="D225" s="206" t="s">
        <v>327</v>
      </c>
      <c r="E225" s="824"/>
      <c r="F225" s="138"/>
      <c r="G225" s="139"/>
      <c r="H225" s="152">
        <f>'Hlavní činnost'!G225</f>
        <v>9000</v>
      </c>
      <c r="I225" s="153">
        <f>'Doplňková činnost'!G225</f>
        <v>0</v>
      </c>
      <c r="J225" s="154">
        <f>'Hlavní činnost'!O225</f>
        <v>7000</v>
      </c>
      <c r="K225" s="163">
        <f>'Doplňková činnost'!W225</f>
        <v>0</v>
      </c>
      <c r="L225" s="164">
        <f>'Hlavní činnost'!X225</f>
        <v>-2000</v>
      </c>
      <c r="M225" s="164">
        <f>'Doplňková činnost'!AN225</f>
        <v>0</v>
      </c>
      <c r="N225" s="158">
        <f>'Hlavní činnost'!Y225</f>
        <v>6000</v>
      </c>
      <c r="O225" s="159">
        <f>'Doplňková činnost'!AO225</f>
        <v>0</v>
      </c>
      <c r="P225" s="160">
        <f>'Hlavní činnost'!Z225</f>
        <v>6000</v>
      </c>
      <c r="Q225" s="161">
        <f>'Doplňková činnost'!AP225</f>
        <v>0</v>
      </c>
    </row>
    <row r="226" spans="2:17" outlineLevel="1" x14ac:dyDescent="0.25">
      <c r="B226" s="200"/>
      <c r="C226" s="192" t="s">
        <v>341</v>
      </c>
      <c r="D226" s="206" t="s">
        <v>328</v>
      </c>
      <c r="E226" s="824"/>
      <c r="F226" s="138"/>
      <c r="G226" s="139"/>
      <c r="H226" s="152">
        <f>'Hlavní činnost'!G226</f>
        <v>0</v>
      </c>
      <c r="I226" s="153">
        <f>'Doplňková činnost'!G226</f>
        <v>0</v>
      </c>
      <c r="J226" s="154">
        <f>'Hlavní činnost'!O226</f>
        <v>0</v>
      </c>
      <c r="K226" s="163">
        <f>'Doplňková činnost'!W226</f>
        <v>0</v>
      </c>
      <c r="L226" s="164">
        <f>'Hlavní činnost'!X226</f>
        <v>0</v>
      </c>
      <c r="M226" s="164">
        <f>'Doplňková činnost'!AN226</f>
        <v>0</v>
      </c>
      <c r="N226" s="158">
        <f>'Hlavní činnost'!Y226</f>
        <v>0</v>
      </c>
      <c r="O226" s="159">
        <f>'Doplňková činnost'!AO226</f>
        <v>0</v>
      </c>
      <c r="P226" s="160">
        <f>'Hlavní činnost'!Z226</f>
        <v>0</v>
      </c>
      <c r="Q226" s="161">
        <f>'Doplňková činnost'!AP226</f>
        <v>0</v>
      </c>
    </row>
    <row r="227" spans="2:17" outlineLevel="1" x14ac:dyDescent="0.25">
      <c r="B227" s="200"/>
      <c r="C227" s="192" t="s">
        <v>342</v>
      </c>
      <c r="D227" s="206" t="s">
        <v>329</v>
      </c>
      <c r="E227" s="824"/>
      <c r="F227" s="138"/>
      <c r="G227" s="139"/>
      <c r="H227" s="152">
        <f>'Hlavní činnost'!G227</f>
        <v>0</v>
      </c>
      <c r="I227" s="153">
        <f>'Doplňková činnost'!G227</f>
        <v>0</v>
      </c>
      <c r="J227" s="154">
        <f>'Hlavní činnost'!O227</f>
        <v>0</v>
      </c>
      <c r="K227" s="163">
        <f>'Doplňková činnost'!W227</f>
        <v>0</v>
      </c>
      <c r="L227" s="164">
        <f>'Hlavní činnost'!X227</f>
        <v>0</v>
      </c>
      <c r="M227" s="164">
        <f>'Doplňková činnost'!AN227</f>
        <v>0</v>
      </c>
      <c r="N227" s="158">
        <f>'Hlavní činnost'!Y227</f>
        <v>0</v>
      </c>
      <c r="O227" s="159">
        <f>'Doplňková činnost'!AO227</f>
        <v>0</v>
      </c>
      <c r="P227" s="160">
        <f>'Hlavní činnost'!Z227</f>
        <v>0</v>
      </c>
      <c r="Q227" s="161">
        <f>'Doplňková činnost'!AP227</f>
        <v>0</v>
      </c>
    </row>
    <row r="228" spans="2:17" ht="26.25" outlineLevel="1" x14ac:dyDescent="0.25">
      <c r="B228" s="200"/>
      <c r="C228" s="192" t="s">
        <v>350</v>
      </c>
      <c r="D228" s="206" t="s">
        <v>330</v>
      </c>
      <c r="E228" s="824"/>
      <c r="F228" s="138"/>
      <c r="G228" s="139"/>
      <c r="H228" s="152">
        <f>'Hlavní činnost'!G228</f>
        <v>0</v>
      </c>
      <c r="I228" s="153">
        <f>'Doplňková činnost'!G228</f>
        <v>0</v>
      </c>
      <c r="J228" s="154">
        <f>'Hlavní činnost'!O228</f>
        <v>0</v>
      </c>
      <c r="K228" s="163">
        <f>'Doplňková činnost'!W228</f>
        <v>0</v>
      </c>
      <c r="L228" s="164">
        <f>'Hlavní činnost'!X228</f>
        <v>0</v>
      </c>
      <c r="M228" s="164">
        <f>'Doplňková činnost'!AN228</f>
        <v>0</v>
      </c>
      <c r="N228" s="158">
        <f>'Hlavní činnost'!Y228</f>
        <v>0</v>
      </c>
      <c r="O228" s="159">
        <f>'Doplňková činnost'!AO228</f>
        <v>0</v>
      </c>
      <c r="P228" s="160">
        <f>'Hlavní činnost'!Z228</f>
        <v>0</v>
      </c>
      <c r="Q228" s="161">
        <f>'Doplňková činnost'!AP228</f>
        <v>0</v>
      </c>
    </row>
    <row r="229" spans="2:17" ht="39" outlineLevel="1" x14ac:dyDescent="0.25">
      <c r="B229" s="200"/>
      <c r="C229" s="192" t="s">
        <v>352</v>
      </c>
      <c r="D229" s="206" t="s">
        <v>331</v>
      </c>
      <c r="E229" s="824"/>
      <c r="F229" s="138"/>
      <c r="G229" s="139"/>
      <c r="H229" s="152">
        <f>'Hlavní činnost'!G229</f>
        <v>0</v>
      </c>
      <c r="I229" s="153">
        <f>'Doplňková činnost'!G229</f>
        <v>0</v>
      </c>
      <c r="J229" s="154">
        <f>'Hlavní činnost'!O229</f>
        <v>0</v>
      </c>
      <c r="K229" s="163">
        <f>'Doplňková činnost'!W229</f>
        <v>0</v>
      </c>
      <c r="L229" s="164">
        <f>'Hlavní činnost'!X229</f>
        <v>0</v>
      </c>
      <c r="M229" s="164">
        <f>'Doplňková činnost'!AN229</f>
        <v>0</v>
      </c>
      <c r="N229" s="158">
        <f>'Hlavní činnost'!Y229</f>
        <v>0</v>
      </c>
      <c r="O229" s="159">
        <f>'Doplňková činnost'!AO229</f>
        <v>0</v>
      </c>
      <c r="P229" s="160">
        <f>'Hlavní činnost'!Z229</f>
        <v>0</v>
      </c>
      <c r="Q229" s="161">
        <f>'Doplňková činnost'!AP229</f>
        <v>0</v>
      </c>
    </row>
    <row r="230" spans="2:17" ht="26.25" outlineLevel="1" x14ac:dyDescent="0.25">
      <c r="B230" s="200"/>
      <c r="C230" s="192" t="s">
        <v>345</v>
      </c>
      <c r="D230" s="206" t="s">
        <v>332</v>
      </c>
      <c r="E230" s="824"/>
      <c r="F230" s="138"/>
      <c r="G230" s="139"/>
      <c r="H230" s="152">
        <f>'Hlavní činnost'!G230</f>
        <v>0</v>
      </c>
      <c r="I230" s="153">
        <f>'Doplňková činnost'!G230</f>
        <v>0</v>
      </c>
      <c r="J230" s="154">
        <f>'Hlavní činnost'!O230</f>
        <v>0</v>
      </c>
      <c r="K230" s="163">
        <f>'Doplňková činnost'!W230</f>
        <v>0</v>
      </c>
      <c r="L230" s="164">
        <f>'Hlavní činnost'!X230</f>
        <v>0</v>
      </c>
      <c r="M230" s="164">
        <f>'Doplňková činnost'!AN230</f>
        <v>0</v>
      </c>
      <c r="N230" s="158">
        <f>'Hlavní činnost'!Y230</f>
        <v>0</v>
      </c>
      <c r="O230" s="159">
        <f>'Doplňková činnost'!AO230</f>
        <v>0</v>
      </c>
      <c r="P230" s="160">
        <f>'Hlavní činnost'!Z230</f>
        <v>0</v>
      </c>
      <c r="Q230" s="161">
        <f>'Doplňková činnost'!AP230</f>
        <v>0</v>
      </c>
    </row>
    <row r="231" spans="2:17" ht="26.25" outlineLevel="1" x14ac:dyDescent="0.25">
      <c r="B231" s="200"/>
      <c r="C231" s="192" t="s">
        <v>346</v>
      </c>
      <c r="D231" s="206" t="s">
        <v>333</v>
      </c>
      <c r="E231" s="824"/>
      <c r="F231" s="138"/>
      <c r="G231" s="139"/>
      <c r="H231" s="152">
        <f>'Hlavní činnost'!G231</f>
        <v>0</v>
      </c>
      <c r="I231" s="153">
        <f>'Doplňková činnost'!G231</f>
        <v>0</v>
      </c>
      <c r="J231" s="154">
        <f>'Hlavní činnost'!O231</f>
        <v>0</v>
      </c>
      <c r="K231" s="163">
        <f>'Doplňková činnost'!W231</f>
        <v>0</v>
      </c>
      <c r="L231" s="164">
        <f>'Hlavní činnost'!X231</f>
        <v>0</v>
      </c>
      <c r="M231" s="164">
        <f>'Doplňková činnost'!AN231</f>
        <v>0</v>
      </c>
      <c r="N231" s="158">
        <f>'Hlavní činnost'!Y231</f>
        <v>0</v>
      </c>
      <c r="O231" s="159">
        <f>'Doplňková činnost'!AO231</f>
        <v>0</v>
      </c>
      <c r="P231" s="160">
        <f>'Hlavní činnost'!Z231</f>
        <v>0</v>
      </c>
      <c r="Q231" s="161">
        <f>'Doplňková činnost'!AP231</f>
        <v>0</v>
      </c>
    </row>
    <row r="232" spans="2:17" ht="24.75" outlineLevel="1" x14ac:dyDescent="0.25">
      <c r="B232" s="200"/>
      <c r="C232" s="207" t="s">
        <v>353</v>
      </c>
      <c r="D232" s="206" t="s">
        <v>334</v>
      </c>
      <c r="E232" s="824"/>
      <c r="F232" s="138"/>
      <c r="G232" s="139"/>
      <c r="H232" s="152">
        <f>'Hlavní činnost'!G232</f>
        <v>0</v>
      </c>
      <c r="I232" s="153">
        <f>'Doplňková činnost'!G232</f>
        <v>0</v>
      </c>
      <c r="J232" s="154">
        <f>'Hlavní činnost'!O232</f>
        <v>0</v>
      </c>
      <c r="K232" s="163">
        <f>'Doplňková činnost'!W232</f>
        <v>0</v>
      </c>
      <c r="L232" s="164">
        <f>'Hlavní činnost'!X232</f>
        <v>0</v>
      </c>
      <c r="M232" s="164">
        <f>'Doplňková činnost'!AN232</f>
        <v>0</v>
      </c>
      <c r="N232" s="158">
        <f>'Hlavní činnost'!Y232</f>
        <v>0</v>
      </c>
      <c r="O232" s="159">
        <f>'Doplňková činnost'!AO232</f>
        <v>0</v>
      </c>
      <c r="P232" s="160">
        <f>'Hlavní činnost'!Z232</f>
        <v>0</v>
      </c>
      <c r="Q232" s="161">
        <f>'Doplňková činnost'!AP232</f>
        <v>0</v>
      </c>
    </row>
    <row r="233" spans="2:17" ht="24.75" outlineLevel="1" x14ac:dyDescent="0.25">
      <c r="B233" s="200"/>
      <c r="C233" s="207" t="str">
        <f>IF('Hlavní činnost'!C233=0,"",'Hlavní činnost'!C233)</f>
        <v>mezikrajské smlouvy na linkovou dopravu</v>
      </c>
      <c r="D233" s="414" t="str">
        <f>IF('Hlavní činnost'!D233=0,"",'Hlavní činnost'!D233)</f>
        <v>00135</v>
      </c>
      <c r="E233" s="824"/>
      <c r="F233" s="138"/>
      <c r="G233" s="139"/>
      <c r="H233" s="152">
        <f>'Hlavní činnost'!G233</f>
        <v>0</v>
      </c>
      <c r="I233" s="153">
        <f>'Doplňková činnost'!G233</f>
        <v>0</v>
      </c>
      <c r="J233" s="154">
        <f>'Hlavní činnost'!O233</f>
        <v>0</v>
      </c>
      <c r="K233" s="163">
        <f>'Doplňková činnost'!W233</f>
        <v>0</v>
      </c>
      <c r="L233" s="164">
        <f>'Hlavní činnost'!X233</f>
        <v>0</v>
      </c>
      <c r="M233" s="164">
        <f>'Doplňková činnost'!AN233</f>
        <v>0</v>
      </c>
      <c r="N233" s="158">
        <f>'Hlavní činnost'!Y233</f>
        <v>0</v>
      </c>
      <c r="O233" s="159">
        <f>'Doplňková činnost'!AO233</f>
        <v>0</v>
      </c>
      <c r="P233" s="160">
        <f>'Hlavní činnost'!Z233</f>
        <v>0</v>
      </c>
      <c r="Q233" s="161">
        <f>'Doplňková činnost'!AP233</f>
        <v>0</v>
      </c>
    </row>
    <row r="234" spans="2:17" outlineLevel="1" x14ac:dyDescent="0.25">
      <c r="B234" s="200"/>
      <c r="C234" s="207" t="str">
        <f>IF('Hlavní činnost'!C234=0,"",'Hlavní činnost'!C234)</f>
        <v>smlouvy na autobusová nádraží</v>
      </c>
      <c r="D234" s="414" t="str">
        <f>IF('Hlavní činnost'!D234=0,"",'Hlavní činnost'!D234)</f>
        <v>00136</v>
      </c>
      <c r="E234" s="824"/>
      <c r="F234" s="138"/>
      <c r="G234" s="139"/>
      <c r="H234" s="152">
        <f>'Hlavní činnost'!G234</f>
        <v>0</v>
      </c>
      <c r="I234" s="153">
        <f>'Doplňková činnost'!G234</f>
        <v>0</v>
      </c>
      <c r="J234" s="154">
        <f>'Hlavní činnost'!O234</f>
        <v>0</v>
      </c>
      <c r="K234" s="163">
        <f>'Doplňková činnost'!W234</f>
        <v>0</v>
      </c>
      <c r="L234" s="164">
        <f>'Hlavní činnost'!X234</f>
        <v>0</v>
      </c>
      <c r="M234" s="164">
        <f>'Doplňková činnost'!AN234</f>
        <v>0</v>
      </c>
      <c r="N234" s="158">
        <f>'Hlavní činnost'!Y234</f>
        <v>0</v>
      </c>
      <c r="O234" s="159">
        <f>'Doplňková činnost'!AO234</f>
        <v>0</v>
      </c>
      <c r="P234" s="160">
        <f>'Hlavní činnost'!Z234</f>
        <v>0</v>
      </c>
      <c r="Q234" s="161">
        <f>'Doplňková činnost'!AP234</f>
        <v>0</v>
      </c>
    </row>
    <row r="235" spans="2:17" ht="23.25" customHeight="1" outlineLevel="1" x14ac:dyDescent="0.25">
      <c r="B235" s="200"/>
      <c r="C235" s="698" t="str">
        <f>IF('Hlavní činnost'!C235=0,"",'Hlavní činnost'!C235)</f>
        <v>příspěvek na mezikrajské smlouvy na drážní dopravu</v>
      </c>
      <c r="D235" s="414" t="str">
        <f>IF('Hlavní činnost'!D235=0,"",'Hlavní činnost'!D235)</f>
        <v>00138</v>
      </c>
      <c r="E235" s="824"/>
      <c r="F235" s="669"/>
      <c r="G235" s="669"/>
      <c r="H235" s="152">
        <f>'Hlavní činnost'!G235</f>
        <v>0</v>
      </c>
      <c r="I235" s="153">
        <f>'Doplňková činnost'!G235</f>
        <v>0</v>
      </c>
      <c r="J235" s="154">
        <f>'Hlavní činnost'!O235</f>
        <v>0</v>
      </c>
      <c r="K235" s="163">
        <f>'Doplňková činnost'!W235</f>
        <v>0</v>
      </c>
      <c r="L235" s="164">
        <f>'Hlavní činnost'!X235</f>
        <v>0</v>
      </c>
      <c r="M235" s="164">
        <f>'Doplňková činnost'!AN235</f>
        <v>0</v>
      </c>
      <c r="N235" s="158">
        <f>'Hlavní činnost'!Y235</f>
        <v>0</v>
      </c>
      <c r="O235" s="159">
        <f>'Doplňková činnost'!AO235</f>
        <v>0</v>
      </c>
      <c r="P235" s="160">
        <f>'Hlavní činnost'!Z235</f>
        <v>0</v>
      </c>
      <c r="Q235" s="161">
        <f>'Doplňková činnost'!AP235</f>
        <v>0</v>
      </c>
    </row>
    <row r="236" spans="2:17" outlineLevel="1" x14ac:dyDescent="0.25">
      <c r="B236" s="200"/>
      <c r="C236" s="207" t="str">
        <f>IF('Hlavní činnost'!C236=0,"",'Hlavní činnost'!C236)</f>
        <v>příspěvek na provoz - plyn</v>
      </c>
      <c r="D236" s="414" t="str">
        <f>IF('Hlavní činnost'!D236=0,"",'Hlavní činnost'!D236)</f>
        <v>00311</v>
      </c>
      <c r="E236" s="824"/>
      <c r="F236" s="138"/>
      <c r="G236" s="139"/>
      <c r="H236" s="152">
        <f>'Hlavní činnost'!G236</f>
        <v>0</v>
      </c>
      <c r="I236" s="153">
        <f>'Doplňková činnost'!G236</f>
        <v>0</v>
      </c>
      <c r="J236" s="154">
        <f>'Hlavní činnost'!O236</f>
        <v>0</v>
      </c>
      <c r="K236" s="163">
        <f>'Doplňková činnost'!W236</f>
        <v>0</v>
      </c>
      <c r="L236" s="164">
        <f>'Hlavní činnost'!X236</f>
        <v>0</v>
      </c>
      <c r="M236" s="164">
        <f>'Doplňková činnost'!AN236</f>
        <v>0</v>
      </c>
      <c r="N236" s="158">
        <f>'Hlavní činnost'!Y236</f>
        <v>0</v>
      </c>
      <c r="O236" s="159">
        <f>'Doplňková činnost'!AO236</f>
        <v>0</v>
      </c>
      <c r="P236" s="160">
        <f>'Hlavní činnost'!Z236</f>
        <v>0</v>
      </c>
      <c r="Q236" s="161">
        <f>'Doplňková činnost'!AP236</f>
        <v>0</v>
      </c>
    </row>
    <row r="237" spans="2:17" outlineLevel="1" x14ac:dyDescent="0.25">
      <c r="B237" s="200"/>
      <c r="C237" s="207" t="str">
        <f>IF('Hlavní činnost'!C237=0,"",'Hlavní činnost'!C237)</f>
        <v>příspěvek na provoz - elektrická energie</v>
      </c>
      <c r="D237" s="414" t="str">
        <f>IF('Hlavní činnost'!D237=0,"",'Hlavní činnost'!D237)</f>
        <v>00312</v>
      </c>
      <c r="E237" s="824"/>
      <c r="F237" s="138"/>
      <c r="G237" s="139"/>
      <c r="H237" s="152">
        <f>'Hlavní činnost'!G237</f>
        <v>150000</v>
      </c>
      <c r="I237" s="153">
        <f>'Doplňková činnost'!G237</f>
        <v>0</v>
      </c>
      <c r="J237" s="154">
        <f>'Hlavní činnost'!O237</f>
        <v>135000</v>
      </c>
      <c r="K237" s="163">
        <f>'Doplňková činnost'!W237</f>
        <v>0</v>
      </c>
      <c r="L237" s="164">
        <f>'Hlavní činnost'!X237</f>
        <v>-15000</v>
      </c>
      <c r="M237" s="164">
        <f>'Doplňková činnost'!AN237</f>
        <v>0</v>
      </c>
      <c r="N237" s="158">
        <f>'Hlavní činnost'!Y237</f>
        <v>140000</v>
      </c>
      <c r="O237" s="159">
        <f>'Doplňková činnost'!AO237</f>
        <v>0</v>
      </c>
      <c r="P237" s="160">
        <f>'Hlavní činnost'!Z237</f>
        <v>145000</v>
      </c>
      <c r="Q237" s="161">
        <f>'Doplňková činnost'!AP237</f>
        <v>0</v>
      </c>
    </row>
    <row r="238" spans="2:17" outlineLevel="1" x14ac:dyDescent="0.25">
      <c r="B238" s="200"/>
      <c r="C238" s="207" t="str">
        <f>IF('Hlavní činnost'!C238=0,"",'Hlavní činnost'!C238)</f>
        <v>příspěvek na provoz -  teplo</v>
      </c>
      <c r="D238" s="414" t="str">
        <f>IF('Hlavní činnost'!D238=0,"",'Hlavní činnost'!D238)</f>
        <v>00314</v>
      </c>
      <c r="E238" s="824"/>
      <c r="F238" s="138"/>
      <c r="G238" s="139"/>
      <c r="H238" s="152">
        <f>'Hlavní činnost'!G238</f>
        <v>480000</v>
      </c>
      <c r="I238" s="153">
        <f>'Doplňková činnost'!G238</f>
        <v>0</v>
      </c>
      <c r="J238" s="154">
        <f>'Hlavní činnost'!O238</f>
        <v>360000</v>
      </c>
      <c r="K238" s="163">
        <f>'Doplňková činnost'!W238</f>
        <v>0</v>
      </c>
      <c r="L238" s="164">
        <f>'Hlavní činnost'!X238</f>
        <v>-120000</v>
      </c>
      <c r="M238" s="164">
        <f>'Doplňková činnost'!AN238</f>
        <v>0</v>
      </c>
      <c r="N238" s="158">
        <f>'Hlavní činnost'!Y238</f>
        <v>384000</v>
      </c>
      <c r="O238" s="159">
        <f>'Doplňková činnost'!AO238</f>
        <v>0</v>
      </c>
      <c r="P238" s="160">
        <f>'Hlavní činnost'!Z238</f>
        <v>408000</v>
      </c>
      <c r="Q238" s="161">
        <f>'Doplňková činnost'!AP238</f>
        <v>0</v>
      </c>
    </row>
    <row r="239" spans="2:17" outlineLevel="1" x14ac:dyDescent="0.25">
      <c r="B239" s="200"/>
      <c r="C239" s="672" t="s">
        <v>897</v>
      </c>
      <c r="D239" s="414" t="s">
        <v>898</v>
      </c>
      <c r="E239" s="824"/>
      <c r="F239" s="669"/>
      <c r="G239" s="669"/>
      <c r="H239" s="152">
        <f>'Hlavní činnost'!G239</f>
        <v>0</v>
      </c>
      <c r="I239" s="153">
        <f>'Doplňková činnost'!G239</f>
        <v>0</v>
      </c>
      <c r="J239" s="154">
        <f>'Hlavní činnost'!O239</f>
        <v>0</v>
      </c>
      <c r="K239" s="163">
        <f>'Doplňková činnost'!W239</f>
        <v>0</v>
      </c>
      <c r="L239" s="164">
        <f>'Hlavní činnost'!X239</f>
        <v>0</v>
      </c>
      <c r="M239" s="164">
        <f>'Doplňková činnost'!AN239</f>
        <v>0</v>
      </c>
      <c r="N239" s="158">
        <f>'Hlavní činnost'!Y239</f>
        <v>0</v>
      </c>
      <c r="O239" s="159">
        <f>'Doplňková činnost'!AO239</f>
        <v>0</v>
      </c>
      <c r="P239" s="160">
        <f>'Hlavní činnost'!Z239</f>
        <v>0</v>
      </c>
      <c r="Q239" s="161">
        <f>'Doplňková činnost'!AP239</f>
        <v>0</v>
      </c>
    </row>
    <row r="240" spans="2:17" outlineLevel="1" x14ac:dyDescent="0.25">
      <c r="B240" s="200"/>
      <c r="C240" s="208" t="s">
        <v>354</v>
      </c>
      <c r="D240" s="206" t="s">
        <v>335</v>
      </c>
      <c r="E240" s="824"/>
      <c r="F240" s="138"/>
      <c r="G240" s="139"/>
      <c r="H240" s="152">
        <f>'Hlavní činnost'!G240</f>
        <v>0</v>
      </c>
      <c r="I240" s="153">
        <f>'Doplňková činnost'!G240</f>
        <v>0</v>
      </c>
      <c r="J240" s="154">
        <f>'Hlavní činnost'!O240</f>
        <v>0</v>
      </c>
      <c r="K240" s="163">
        <f>'Doplňková činnost'!W240</f>
        <v>0</v>
      </c>
      <c r="L240" s="164">
        <f>'Hlavní činnost'!X240</f>
        <v>0</v>
      </c>
      <c r="M240" s="164">
        <f>'Doplňková činnost'!AN240</f>
        <v>0</v>
      </c>
      <c r="N240" s="158">
        <f>'Hlavní činnost'!Y240</f>
        <v>0</v>
      </c>
      <c r="O240" s="159">
        <f>'Doplňková činnost'!AO240</f>
        <v>0</v>
      </c>
      <c r="P240" s="160">
        <f>'Hlavní činnost'!Z240</f>
        <v>0</v>
      </c>
      <c r="Q240" s="161">
        <f>'Doplňková činnost'!AP240</f>
        <v>0</v>
      </c>
    </row>
    <row r="241" spans="2:17" ht="39" outlineLevel="1" x14ac:dyDescent="0.25">
      <c r="B241" s="200"/>
      <c r="C241" s="192" t="s">
        <v>925</v>
      </c>
      <c r="D241" s="209">
        <v>13305</v>
      </c>
      <c r="E241" s="824"/>
      <c r="F241" s="138"/>
      <c r="G241" s="139"/>
      <c r="H241" s="152">
        <f>'Hlavní činnost'!G241</f>
        <v>0</v>
      </c>
      <c r="I241" s="153">
        <f>'Doplňková činnost'!G241</f>
        <v>0</v>
      </c>
      <c r="J241" s="154">
        <f>'Hlavní činnost'!O241</f>
        <v>0</v>
      </c>
      <c r="K241" s="163">
        <f>'Doplňková činnost'!W241</f>
        <v>0</v>
      </c>
      <c r="L241" s="164">
        <f>'Hlavní činnost'!X241</f>
        <v>0</v>
      </c>
      <c r="M241" s="164">
        <f>'Doplňková činnost'!AN241</f>
        <v>0</v>
      </c>
      <c r="N241" s="158">
        <f>'Hlavní činnost'!Y241</f>
        <v>0</v>
      </c>
      <c r="O241" s="159">
        <f>'Doplňková činnost'!AO241</f>
        <v>0</v>
      </c>
      <c r="P241" s="160">
        <f>'Hlavní činnost'!Z241</f>
        <v>0</v>
      </c>
      <c r="Q241" s="161">
        <f>'Doplňková činnost'!AP241</f>
        <v>0</v>
      </c>
    </row>
    <row r="242" spans="2:17" ht="39" outlineLevel="1" x14ac:dyDescent="0.25">
      <c r="B242" s="200"/>
      <c r="C242" s="192" t="s">
        <v>365</v>
      </c>
      <c r="D242" s="202" t="str">
        <f>IF('Hlavní činnost'!D242=0,"",'Hlavní činnost'!D242)</f>
        <v/>
      </c>
      <c r="E242" s="824"/>
      <c r="F242" s="138"/>
      <c r="G242" s="139"/>
      <c r="H242" s="152">
        <f>'Hlavní činnost'!G242</f>
        <v>0</v>
      </c>
      <c r="I242" s="153">
        <f>'Doplňková činnost'!G242</f>
        <v>0</v>
      </c>
      <c r="J242" s="154">
        <f>'Hlavní činnost'!O242</f>
        <v>0</v>
      </c>
      <c r="K242" s="163">
        <f>'Doplňková činnost'!W242</f>
        <v>0</v>
      </c>
      <c r="L242" s="164">
        <f>'Hlavní činnost'!X242</f>
        <v>0</v>
      </c>
      <c r="M242" s="164">
        <f>'Doplňková činnost'!AN242</f>
        <v>0</v>
      </c>
      <c r="N242" s="158">
        <f>'Hlavní činnost'!Y242</f>
        <v>0</v>
      </c>
      <c r="O242" s="159">
        <f>'Doplňková činnost'!AO242</f>
        <v>0</v>
      </c>
      <c r="P242" s="160">
        <f>'Hlavní činnost'!Z242</f>
        <v>0</v>
      </c>
      <c r="Q242" s="161">
        <f>'Doplňková činnost'!AP242</f>
        <v>0</v>
      </c>
    </row>
    <row r="243" spans="2:17" outlineLevel="1" x14ac:dyDescent="0.25">
      <c r="B243" s="210"/>
      <c r="C243" s="203" t="s">
        <v>24</v>
      </c>
      <c r="D243" s="203"/>
      <c r="E243" s="824"/>
      <c r="F243" s="138"/>
      <c r="G243" s="139"/>
      <c r="H243" s="152">
        <f>'Hlavní činnost'!G243</f>
        <v>0</v>
      </c>
      <c r="I243" s="153">
        <f>'Doplňková činnost'!G243</f>
        <v>0</v>
      </c>
      <c r="J243" s="154">
        <f>'Hlavní činnost'!O243</f>
        <v>0</v>
      </c>
      <c r="K243" s="163">
        <f>'Doplňková činnost'!W243</f>
        <v>0</v>
      </c>
      <c r="L243" s="164">
        <f>'Hlavní činnost'!X243</f>
        <v>0</v>
      </c>
      <c r="M243" s="164">
        <f>'Doplňková činnost'!AN243</f>
        <v>0</v>
      </c>
      <c r="N243" s="158">
        <f>'Hlavní činnost'!Y243</f>
        <v>0</v>
      </c>
      <c r="O243" s="159">
        <f>'Doplňková činnost'!AO243</f>
        <v>0</v>
      </c>
      <c r="P243" s="160">
        <f>'Hlavní činnost'!Z243</f>
        <v>0</v>
      </c>
      <c r="Q243" s="161">
        <f>'Doplňková činnost'!AP243</f>
        <v>0</v>
      </c>
    </row>
    <row r="244" spans="2:17" ht="26.25" outlineLevel="1" x14ac:dyDescent="0.25">
      <c r="B244" s="210" t="s">
        <v>316</v>
      </c>
      <c r="C244" s="204" t="s">
        <v>25</v>
      </c>
      <c r="D244" s="204"/>
      <c r="E244" s="824"/>
      <c r="F244" s="205" t="s">
        <v>361</v>
      </c>
      <c r="G244" s="139" t="s">
        <v>362</v>
      </c>
      <c r="H244" s="140">
        <f>'Hlavní činnost'!G244</f>
        <v>255000</v>
      </c>
      <c r="I244" s="141">
        <f>'Doplňková činnost'!G244</f>
        <v>0</v>
      </c>
      <c r="J244" s="142">
        <f>'Hlavní činnost'!O244</f>
        <v>255000</v>
      </c>
      <c r="K244" s="165">
        <f>'Doplňková činnost'!W244</f>
        <v>0</v>
      </c>
      <c r="L244" s="166">
        <f>'Hlavní činnost'!X244</f>
        <v>0</v>
      </c>
      <c r="M244" s="166">
        <f>'Doplňková činnost'!AN244</f>
        <v>0</v>
      </c>
      <c r="N244" s="146">
        <f>'Hlavní činnost'!Y244</f>
        <v>255000</v>
      </c>
      <c r="O244" s="147">
        <f>'Doplňková činnost'!AO244</f>
        <v>0</v>
      </c>
      <c r="P244" s="148">
        <f>'Hlavní činnost'!Z244</f>
        <v>255000</v>
      </c>
      <c r="Q244" s="149">
        <f>'Doplňková činnost'!AP244</f>
        <v>0</v>
      </c>
    </row>
    <row r="245" spans="2:17" outlineLevel="1" x14ac:dyDescent="0.25">
      <c r="B245" s="210" t="s">
        <v>317</v>
      </c>
      <c r="C245" s="204" t="s">
        <v>26</v>
      </c>
      <c r="D245" s="211"/>
      <c r="E245" s="825"/>
      <c r="F245" s="205" t="s">
        <v>363</v>
      </c>
      <c r="G245" s="139" t="s">
        <v>364</v>
      </c>
      <c r="H245" s="140">
        <f>'Hlavní činnost'!G245</f>
        <v>0</v>
      </c>
      <c r="I245" s="141">
        <f>'Doplňková činnost'!G245</f>
        <v>0</v>
      </c>
      <c r="J245" s="142">
        <f>'Hlavní činnost'!O245</f>
        <v>0</v>
      </c>
      <c r="K245" s="165">
        <f>'Doplňková činnost'!W245</f>
        <v>0</v>
      </c>
      <c r="L245" s="166">
        <f>'Hlavní činnost'!X245</f>
        <v>0</v>
      </c>
      <c r="M245" s="166">
        <f>'Doplňková činnost'!AN245</f>
        <v>0</v>
      </c>
      <c r="N245" s="146">
        <f>'Hlavní činnost'!Y245</f>
        <v>0</v>
      </c>
      <c r="O245" s="147">
        <f>'Doplňková činnost'!AO245</f>
        <v>0</v>
      </c>
      <c r="P245" s="148">
        <f>'Hlavní činnost'!Z245</f>
        <v>0</v>
      </c>
      <c r="Q245" s="149">
        <f>'Doplňková činnost'!AP245</f>
        <v>0</v>
      </c>
    </row>
    <row r="246" spans="2:17" x14ac:dyDescent="0.25">
      <c r="B246" s="871" t="s">
        <v>27</v>
      </c>
      <c r="C246" s="872"/>
      <c r="D246" s="268"/>
      <c r="E246" s="4"/>
      <c r="F246" s="1"/>
      <c r="G246" s="46"/>
      <c r="H246" s="49">
        <f>'Hlavní činnost'!G246</f>
        <v>-77000</v>
      </c>
      <c r="I246" s="50">
        <f>'Doplňková činnost'!G246</f>
        <v>77000</v>
      </c>
      <c r="J246" s="53">
        <f>'Hlavní činnost'!O246</f>
        <v>-74000</v>
      </c>
      <c r="K246" s="41">
        <f>'Doplňková činnost'!W246</f>
        <v>74000</v>
      </c>
      <c r="L246" s="23">
        <f>'Hlavní činnost'!X246</f>
        <v>3000</v>
      </c>
      <c r="M246" s="23">
        <f>'Doplňková činnost'!AN246</f>
        <v>-3000</v>
      </c>
      <c r="N246" s="88">
        <f>'Hlavní činnost'!Y246</f>
        <v>-71000</v>
      </c>
      <c r="O246" s="89">
        <f>'Doplňková činnost'!AO246</f>
        <v>71000</v>
      </c>
      <c r="P246" s="99">
        <f>'Hlavní činnost'!Z246</f>
        <v>-69000</v>
      </c>
      <c r="Q246" s="100">
        <f>'Doplňková činnost'!AP246</f>
        <v>69000</v>
      </c>
    </row>
    <row r="247" spans="2:17" ht="31.7" customHeight="1" thickBot="1" x14ac:dyDescent="0.3">
      <c r="B247" s="939" t="s">
        <v>28</v>
      </c>
      <c r="C247" s="940"/>
      <c r="D247" s="269"/>
      <c r="E247" s="9"/>
      <c r="F247" s="10"/>
      <c r="G247" s="48"/>
      <c r="H247" s="270">
        <f>'Hlavní činnost'!G247</f>
        <v>-77000</v>
      </c>
      <c r="I247" s="271">
        <f>'Doplňková činnost'!G247</f>
        <v>77000</v>
      </c>
      <c r="J247" s="272">
        <f>'Hlavní činnost'!O247</f>
        <v>-74000</v>
      </c>
      <c r="K247" s="273">
        <f>'Doplňková činnost'!W247</f>
        <v>74000</v>
      </c>
      <c r="L247" s="274">
        <f>'Hlavní činnost'!X247</f>
        <v>3000</v>
      </c>
      <c r="M247" s="274">
        <f>'Doplňková činnost'!AN247</f>
        <v>-3000</v>
      </c>
      <c r="N247" s="275">
        <f>'Hlavní činnost'!Y247</f>
        <v>-71000</v>
      </c>
      <c r="O247" s="276">
        <f>'Doplňková činnost'!AO247</f>
        <v>71000</v>
      </c>
      <c r="P247" s="277">
        <f>'Hlavní činnost'!Z247</f>
        <v>-69000</v>
      </c>
      <c r="Q247" s="278">
        <f>'Doplňková činnost'!AP247</f>
        <v>69000</v>
      </c>
    </row>
    <row r="248" spans="2:17" ht="27" thickTop="1" x14ac:dyDescent="0.25">
      <c r="B248" s="868" t="s">
        <v>311</v>
      </c>
      <c r="C248" s="212" t="s">
        <v>366</v>
      </c>
      <c r="D248" s="212"/>
      <c r="E248" s="213"/>
      <c r="F248" s="214"/>
      <c r="G248" s="215"/>
      <c r="H248" s="217">
        <f>'Hlavní činnost'!G248</f>
        <v>0</v>
      </c>
      <c r="I248" s="218">
        <f>'Doplňková činnost'!G248</f>
        <v>0</v>
      </c>
      <c r="J248" s="219">
        <f>'Hlavní činnost'!O248</f>
        <v>0</v>
      </c>
      <c r="K248" s="216">
        <f>'Doplňková činnost'!W248</f>
        <v>0</v>
      </c>
      <c r="L248" s="220">
        <f>'Hlavní činnost'!X248</f>
        <v>0</v>
      </c>
      <c r="M248" s="221">
        <f>'Doplňková činnost'!AN248</f>
        <v>0</v>
      </c>
      <c r="N248" s="222">
        <f>'Hlavní činnost'!Y248</f>
        <v>0</v>
      </c>
      <c r="O248" s="223">
        <f>'Doplňková činnost'!AO248</f>
        <v>0</v>
      </c>
      <c r="P248" s="224">
        <f>'Hlavní činnost'!Z248</f>
        <v>0</v>
      </c>
      <c r="Q248" s="225">
        <f>'Doplňková činnost'!AP248</f>
        <v>0</v>
      </c>
    </row>
    <row r="249" spans="2:17" ht="26.25" x14ac:dyDescent="0.25">
      <c r="B249" s="868"/>
      <c r="C249" s="226" t="s">
        <v>29</v>
      </c>
      <c r="D249" s="226"/>
      <c r="E249" s="227"/>
      <c r="F249" s="228"/>
      <c r="G249" s="229"/>
      <c r="H249" s="230">
        <f>'Hlavní činnost'!G249</f>
        <v>0</v>
      </c>
      <c r="I249" s="231"/>
      <c r="J249" s="232">
        <f>'Hlavní činnost'!O249</f>
        <v>0</v>
      </c>
      <c r="K249" s="233"/>
      <c r="L249" s="234">
        <f>'Hlavní činnost'!X249</f>
        <v>0</v>
      </c>
      <c r="M249" s="231"/>
      <c r="N249" s="235">
        <f>'Hlavní činnost'!Y249</f>
        <v>0</v>
      </c>
      <c r="O249" s="236"/>
      <c r="P249" s="237">
        <f>'Hlavní činnost'!Z249</f>
        <v>0</v>
      </c>
      <c r="Q249" s="238"/>
    </row>
    <row r="250" spans="2:17" ht="26.25" x14ac:dyDescent="0.25">
      <c r="B250" s="868"/>
      <c r="C250" s="239" t="s">
        <v>377</v>
      </c>
      <c r="D250" s="206" t="s">
        <v>327</v>
      </c>
      <c r="E250" s="227"/>
      <c r="F250" s="228"/>
      <c r="G250" s="229"/>
      <c r="H250" s="230">
        <f>'Hlavní činnost'!G250</f>
        <v>9000</v>
      </c>
      <c r="I250" s="231"/>
      <c r="J250" s="232">
        <f>'Hlavní činnost'!O250</f>
        <v>7000</v>
      </c>
      <c r="K250" s="233"/>
      <c r="L250" s="234">
        <f>'Hlavní činnost'!X250</f>
        <v>-2000</v>
      </c>
      <c r="M250" s="231"/>
      <c r="N250" s="235">
        <f>'Hlavní činnost'!Y250</f>
        <v>6000</v>
      </c>
      <c r="O250" s="236"/>
      <c r="P250" s="237">
        <f>'Hlavní činnost'!Z250</f>
        <v>6000</v>
      </c>
      <c r="Q250" s="238"/>
    </row>
    <row r="251" spans="2:17" ht="26.25" x14ac:dyDescent="0.25">
      <c r="B251" s="868"/>
      <c r="C251" s="673" t="s">
        <v>944</v>
      </c>
      <c r="D251" s="206"/>
      <c r="E251" s="227"/>
      <c r="F251" s="228"/>
      <c r="G251" s="229"/>
      <c r="H251" s="230">
        <f>'Hlavní činnost'!G251</f>
        <v>0</v>
      </c>
      <c r="I251" s="231"/>
      <c r="J251" s="232">
        <f>'Hlavní činnost'!O251</f>
        <v>0</v>
      </c>
      <c r="K251" s="233"/>
      <c r="L251" s="234">
        <f>'Hlavní činnost'!X251</f>
        <v>0</v>
      </c>
      <c r="M251" s="231"/>
      <c r="N251" s="235">
        <f>'Hlavní činnost'!Y251</f>
        <v>0</v>
      </c>
      <c r="O251" s="236"/>
      <c r="P251" s="237">
        <f>'Hlavní činnost'!Z251</f>
        <v>0</v>
      </c>
      <c r="Q251" s="238"/>
    </row>
    <row r="252" spans="2:17" ht="26.25" x14ac:dyDescent="0.25">
      <c r="B252" s="868"/>
      <c r="C252" s="674" t="s">
        <v>896</v>
      </c>
      <c r="D252" s="668"/>
      <c r="E252" s="642"/>
      <c r="F252" s="643"/>
      <c r="G252" s="644"/>
      <c r="H252" s="230">
        <f>'Hlavní činnost'!G252</f>
        <v>0</v>
      </c>
      <c r="I252" s="231"/>
      <c r="J252" s="232">
        <f>'Hlavní činnost'!O252</f>
        <v>0</v>
      </c>
      <c r="K252" s="233"/>
      <c r="L252" s="234">
        <f>'Hlavní činnost'!X252</f>
        <v>0</v>
      </c>
      <c r="M252" s="231"/>
      <c r="N252" s="235">
        <f>'Hlavní činnost'!Y252</f>
        <v>0</v>
      </c>
      <c r="O252" s="236"/>
      <c r="P252" s="237">
        <f>'Hlavní činnost'!Z252</f>
        <v>0</v>
      </c>
      <c r="Q252" s="238"/>
    </row>
    <row r="253" spans="2:17" ht="26.25" x14ac:dyDescent="0.25">
      <c r="B253" s="868"/>
      <c r="C253" s="641" t="s">
        <v>30</v>
      </c>
      <c r="D253" s="641"/>
      <c r="E253" s="642"/>
      <c r="F253" s="643"/>
      <c r="G253" s="644"/>
      <c r="H253" s="437">
        <f>'Hlavní činnost'!G253</f>
        <v>150000</v>
      </c>
      <c r="I253" s="645"/>
      <c r="J253" s="491">
        <f>'Hlavní činnost'!O253</f>
        <v>200000</v>
      </c>
      <c r="K253" s="233"/>
      <c r="L253" s="646">
        <f>'Hlavní činnost'!X253</f>
        <v>50000</v>
      </c>
      <c r="M253" s="645"/>
      <c r="N253" s="647">
        <f>'Hlavní činnost'!Y253</f>
        <v>200000</v>
      </c>
      <c r="O253" s="236"/>
      <c r="P253" s="647">
        <f>'Hlavní činnost'!Z253</f>
        <v>200000</v>
      </c>
      <c r="Q253" s="639"/>
    </row>
    <row r="254" spans="2:17" ht="23.25" customHeight="1" x14ac:dyDescent="0.25">
      <c r="B254" s="598"/>
      <c r="C254" s="675" t="s">
        <v>863</v>
      </c>
      <c r="D254" s="638"/>
      <c r="E254" s="648"/>
      <c r="F254" s="649"/>
      <c r="G254" s="650"/>
      <c r="H254" s="437">
        <f>'Hlavní činnost'!G254</f>
        <v>0</v>
      </c>
      <c r="I254" s="681"/>
      <c r="J254" s="491">
        <f>'Hlavní činnost'!O254</f>
        <v>0</v>
      </c>
      <c r="K254" s="682"/>
      <c r="L254" s="683">
        <f>'Hlavní činnost'!X254</f>
        <v>0</v>
      </c>
      <c r="M254" s="681"/>
      <c r="N254" s="237">
        <f>'Hlavní činnost'!Y254</f>
        <v>0</v>
      </c>
      <c r="O254" s="684"/>
      <c r="P254" s="237">
        <f>'Hlavní činnost'!Z254</f>
        <v>0</v>
      </c>
      <c r="Q254" s="651"/>
    </row>
    <row r="255" spans="2:17" ht="26.25" x14ac:dyDescent="0.25">
      <c r="B255" s="517"/>
      <c r="C255" s="675" t="s">
        <v>889</v>
      </c>
      <c r="D255" s="638"/>
      <c r="E255" s="648"/>
      <c r="F255" s="649"/>
      <c r="G255" s="650"/>
      <c r="H255" s="437">
        <f>'Hlavní činnost'!G255</f>
        <v>150000</v>
      </c>
      <c r="I255" s="681"/>
      <c r="J255" s="491">
        <f>'Hlavní činnost'!O255</f>
        <v>135000</v>
      </c>
      <c r="K255" s="682"/>
      <c r="L255" s="683">
        <f>'Hlavní činnost'!X255</f>
        <v>-15000</v>
      </c>
      <c r="M255" s="681"/>
      <c r="N255" s="237">
        <f>'Hlavní činnost'!Y255</f>
        <v>140000</v>
      </c>
      <c r="O255" s="684"/>
      <c r="P255" s="237">
        <f>'Hlavní činnost'!Z255</f>
        <v>145000</v>
      </c>
      <c r="Q255" s="651"/>
    </row>
    <row r="256" spans="2:17" ht="24" customHeight="1" thickBot="1" x14ac:dyDescent="0.3">
      <c r="B256" s="640"/>
      <c r="C256" s="676" t="s">
        <v>888</v>
      </c>
      <c r="D256" s="637"/>
      <c r="E256" s="652"/>
      <c r="F256" s="653"/>
      <c r="G256" s="654"/>
      <c r="H256" s="686">
        <f>'Hlavní činnost'!G256</f>
        <v>500000</v>
      </c>
      <c r="I256" s="687"/>
      <c r="J256" s="685">
        <f>'Hlavní činnost'!O256</f>
        <v>360000</v>
      </c>
      <c r="K256" s="688"/>
      <c r="L256" s="689">
        <f>'Hlavní činnost'!X256</f>
        <v>-140000</v>
      </c>
      <c r="M256" s="687"/>
      <c r="N256" s="690">
        <f>'Hlavní činnost'!Y256</f>
        <v>384000</v>
      </c>
      <c r="O256" s="691"/>
      <c r="P256" s="690">
        <f>'Hlavní činnost'!Z256</f>
        <v>408000</v>
      </c>
      <c r="Q256" s="655"/>
    </row>
    <row r="257" spans="2:17" ht="15.75" customHeight="1" thickTop="1" x14ac:dyDescent="0.25">
      <c r="B257" s="529" t="s">
        <v>414</v>
      </c>
      <c r="C257" s="937" t="s">
        <v>899</v>
      </c>
      <c r="D257" s="938"/>
      <c r="E257" s="938"/>
      <c r="F257" s="938"/>
      <c r="G257" s="938"/>
      <c r="H257" s="938"/>
      <c r="I257" s="938"/>
      <c r="J257" s="938"/>
      <c r="K257" s="938"/>
      <c r="L257" s="938"/>
      <c r="M257" s="938"/>
      <c r="N257" s="528"/>
      <c r="O257" s="236"/>
      <c r="P257" s="528"/>
      <c r="Q257" s="639"/>
    </row>
    <row r="258" spans="2:17" ht="12.75" customHeight="1" x14ac:dyDescent="0.25">
      <c r="B258" s="530"/>
      <c r="C258" s="785" t="s">
        <v>900</v>
      </c>
      <c r="D258" s="786"/>
      <c r="E258" s="786"/>
      <c r="F258" s="786"/>
      <c r="G258" s="786"/>
      <c r="H258" s="786"/>
      <c r="I258" s="786"/>
      <c r="J258" s="786"/>
      <c r="K258" s="786"/>
      <c r="L258" s="786"/>
      <c r="M258" s="786"/>
      <c r="N258" s="528"/>
      <c r="O258" s="236"/>
      <c r="P258" s="528"/>
      <c r="Q258" s="238"/>
    </row>
    <row r="259" spans="2:17" ht="11.25" customHeight="1" x14ac:dyDescent="0.25">
      <c r="B259" s="530"/>
      <c r="C259" s="787" t="s">
        <v>901</v>
      </c>
      <c r="D259" s="787"/>
      <c r="E259" s="787"/>
      <c r="F259" s="787"/>
      <c r="G259" s="787"/>
      <c r="H259" s="787"/>
      <c r="I259" s="787"/>
      <c r="J259" s="787"/>
      <c r="K259" s="787"/>
      <c r="L259" s="787"/>
      <c r="M259" s="787"/>
      <c r="N259" s="528"/>
      <c r="O259" s="236"/>
      <c r="P259" s="528"/>
      <c r="Q259" s="238"/>
    </row>
    <row r="260" spans="2:17" x14ac:dyDescent="0.25">
      <c r="B260" s="242"/>
      <c r="C260" s="243" t="s">
        <v>1</v>
      </c>
      <c r="D260" s="243"/>
      <c r="E260" s="244"/>
      <c r="F260" s="244"/>
      <c r="G260" s="244"/>
      <c r="H260" s="245"/>
      <c r="I260" s="245"/>
      <c r="J260" s="245"/>
      <c r="K260" s="245"/>
      <c r="L260" s="245"/>
      <c r="M260" s="246"/>
      <c r="N260" s="247"/>
      <c r="O260" s="247"/>
      <c r="P260" s="245"/>
      <c r="Q260" s="248"/>
    </row>
    <row r="261" spans="2:17" x14ac:dyDescent="0.25">
      <c r="B261" s="242"/>
      <c r="C261" s="249">
        <f>IF('Hlavní činnost'!C262=0,"",'Hlavní činnost'!C262)</f>
        <v>45477</v>
      </c>
      <c r="D261" s="250"/>
      <c r="E261" s="244"/>
      <c r="F261" s="244"/>
      <c r="G261" s="244"/>
      <c r="H261" s="245"/>
      <c r="I261" s="245"/>
      <c r="J261" s="245"/>
      <c r="K261" s="245"/>
      <c r="L261" s="245"/>
      <c r="M261" s="246"/>
      <c r="N261" s="247"/>
      <c r="O261" s="247"/>
      <c r="P261" s="245"/>
      <c r="Q261" s="248"/>
    </row>
    <row r="262" spans="2:17" x14ac:dyDescent="0.25">
      <c r="B262" s="242"/>
      <c r="C262" s="251" t="s">
        <v>31</v>
      </c>
      <c r="D262" s="251"/>
      <c r="E262" s="244"/>
      <c r="F262" s="244"/>
      <c r="G262" s="244"/>
      <c r="H262" s="245"/>
      <c r="I262" s="245"/>
      <c r="J262" s="245"/>
      <c r="K262" s="245"/>
      <c r="L262" s="245"/>
      <c r="M262" s="246"/>
      <c r="N262" s="247"/>
      <c r="O262" s="247"/>
      <c r="P262" s="245"/>
      <c r="Q262" s="248"/>
    </row>
    <row r="263" spans="2:17" x14ac:dyDescent="0.25">
      <c r="B263" s="242"/>
      <c r="C263" s="515" t="str">
        <f>IF('Hlavní činnost'!C264=0,"",'Hlavní činnost'!C264)</f>
        <v>Gabriela Konečná</v>
      </c>
      <c r="D263" s="252"/>
      <c r="E263" s="244"/>
      <c r="F263" s="244"/>
      <c r="G263" s="244"/>
      <c r="H263" s="931"/>
      <c r="I263" s="931"/>
      <c r="J263" s="245"/>
      <c r="K263" s="245"/>
      <c r="L263" s="245"/>
      <c r="M263" s="246"/>
      <c r="N263" s="247"/>
      <c r="O263" s="247"/>
      <c r="P263" s="245"/>
      <c r="Q263" s="248"/>
    </row>
    <row r="264" spans="2:17" ht="15.75" thickBot="1" x14ac:dyDescent="0.3">
      <c r="B264" s="253"/>
      <c r="C264" s="124"/>
      <c r="D264" s="124"/>
      <c r="E264" s="254"/>
      <c r="F264" s="254"/>
      <c r="G264" s="254"/>
      <c r="H264" s="255"/>
      <c r="I264" s="255"/>
      <c r="J264" s="255"/>
      <c r="K264" s="255"/>
      <c r="L264" s="255"/>
      <c r="M264" s="256"/>
      <c r="N264" s="257"/>
      <c r="O264" s="257"/>
      <c r="P264" s="255"/>
      <c r="Q264" s="258"/>
    </row>
    <row r="265" spans="2:17" ht="15.75" thickTop="1" x14ac:dyDescent="0.25"/>
  </sheetData>
  <sheetProtection algorithmName="SHA-512" hashValue="CHzuGDATCorRkRUQKe6nY7O7y92HpgRUzgAw2JOEWl3rDgTX+HlYhEW87YeabK4eyEFigN/6BiJ13yOae2ujtA==" saltValue="vzkLE4eX10T8nru2fvIJ+w==" spinCount="100000" sheet="1" formatCells="0" formatColumns="0" selectLockedCells="1"/>
  <mergeCells count="125">
    <mergeCell ref="E212:E245"/>
    <mergeCell ref="E142:E146"/>
    <mergeCell ref="E161:E181"/>
    <mergeCell ref="E183:E188"/>
    <mergeCell ref="E196:E201"/>
    <mergeCell ref="E203:E205"/>
    <mergeCell ref="E120:E121"/>
    <mergeCell ref="E124:E127"/>
    <mergeCell ref="E131:E132"/>
    <mergeCell ref="E134:E137"/>
    <mergeCell ref="B193:C193"/>
    <mergeCell ref="B157:C157"/>
    <mergeCell ref="B158:C158"/>
    <mergeCell ref="B159:C159"/>
    <mergeCell ref="B160:C160"/>
    <mergeCell ref="B161:B181"/>
    <mergeCell ref="B182:C182"/>
    <mergeCell ref="B183:B188"/>
    <mergeCell ref="B189:C189"/>
    <mergeCell ref="B190:C190"/>
    <mergeCell ref="B191:C191"/>
    <mergeCell ref="B192:C192"/>
    <mergeCell ref="B247:C247"/>
    <mergeCell ref="B248:B253"/>
    <mergeCell ref="B207:C207"/>
    <mergeCell ref="B208:C208"/>
    <mergeCell ref="B209:C209"/>
    <mergeCell ref="B210:C210"/>
    <mergeCell ref="B211:C211"/>
    <mergeCell ref="B246:C246"/>
    <mergeCell ref="B194:C194"/>
    <mergeCell ref="B195:C195"/>
    <mergeCell ref="B196:B201"/>
    <mergeCell ref="B202:C202"/>
    <mergeCell ref="B203:B205"/>
    <mergeCell ref="B206:C206"/>
    <mergeCell ref="B155:C155"/>
    <mergeCell ref="B141:C141"/>
    <mergeCell ref="B142:B146"/>
    <mergeCell ref="B147:C147"/>
    <mergeCell ref="B148:C148"/>
    <mergeCell ref="B149:C149"/>
    <mergeCell ref="B150:C150"/>
    <mergeCell ref="B151:C151"/>
    <mergeCell ref="B152:C152"/>
    <mergeCell ref="B153:C153"/>
    <mergeCell ref="B154:C154"/>
    <mergeCell ref="B140:C140"/>
    <mergeCell ref="B122:C122"/>
    <mergeCell ref="B123:C123"/>
    <mergeCell ref="B124:B127"/>
    <mergeCell ref="B128:C128"/>
    <mergeCell ref="B129:C129"/>
    <mergeCell ref="B130:C130"/>
    <mergeCell ref="B131:B132"/>
    <mergeCell ref="B133:C133"/>
    <mergeCell ref="B134:B137"/>
    <mergeCell ref="B138:C138"/>
    <mergeCell ref="B139:C139"/>
    <mergeCell ref="B54:B60"/>
    <mergeCell ref="E54:E60"/>
    <mergeCell ref="B61:C61"/>
    <mergeCell ref="B62:B64"/>
    <mergeCell ref="E62:E64"/>
    <mergeCell ref="E100:E104"/>
    <mergeCell ref="E106:E108"/>
    <mergeCell ref="E110:E111"/>
    <mergeCell ref="E113:E118"/>
    <mergeCell ref="B41:C41"/>
    <mergeCell ref="B42:C42"/>
    <mergeCell ref="B9:C9"/>
    <mergeCell ref="B43:B45"/>
    <mergeCell ref="B46:C46"/>
    <mergeCell ref="B47:C47"/>
    <mergeCell ref="B48:B52"/>
    <mergeCell ref="E48:E52"/>
    <mergeCell ref="B53:C53"/>
    <mergeCell ref="B3:I3"/>
    <mergeCell ref="H7:I7"/>
    <mergeCell ref="B4:D4"/>
    <mergeCell ref="H263:I263"/>
    <mergeCell ref="E43:E45"/>
    <mergeCell ref="B10:C10"/>
    <mergeCell ref="B11:C11"/>
    <mergeCell ref="B12:C12"/>
    <mergeCell ref="B13:B33"/>
    <mergeCell ref="B120:B121"/>
    <mergeCell ref="B68:B98"/>
    <mergeCell ref="E68:E98"/>
    <mergeCell ref="B99:C99"/>
    <mergeCell ref="B100:B104"/>
    <mergeCell ref="B105:C105"/>
    <mergeCell ref="B106:B108"/>
    <mergeCell ref="B109:C109"/>
    <mergeCell ref="B110:B111"/>
    <mergeCell ref="B112:C112"/>
    <mergeCell ref="B113:B118"/>
    <mergeCell ref="B119:C119"/>
    <mergeCell ref="E4:P4"/>
    <mergeCell ref="B5:Q5"/>
    <mergeCell ref="C257:M257"/>
    <mergeCell ref="C258:M258"/>
    <mergeCell ref="C259:M259"/>
    <mergeCell ref="P6:Q6"/>
    <mergeCell ref="P7:Q7"/>
    <mergeCell ref="P9:Q9"/>
    <mergeCell ref="M6:M8"/>
    <mergeCell ref="B6:G8"/>
    <mergeCell ref="H6:I6"/>
    <mergeCell ref="J6:K6"/>
    <mergeCell ref="H9:I9"/>
    <mergeCell ref="N6:O6"/>
    <mergeCell ref="N7:O7"/>
    <mergeCell ref="N9:O9"/>
    <mergeCell ref="B66:C66"/>
    <mergeCell ref="J7:K7"/>
    <mergeCell ref="J9:K9"/>
    <mergeCell ref="L6:L8"/>
    <mergeCell ref="B67:C67"/>
    <mergeCell ref="B65:C65"/>
    <mergeCell ref="E13:E33"/>
    <mergeCell ref="B34:C34"/>
    <mergeCell ref="B35:B39"/>
    <mergeCell ref="E35:E39"/>
    <mergeCell ref="B40:C40"/>
  </mergeCells>
  <printOptions horizontalCentered="1"/>
  <pageMargins left="0.25" right="0.25" top="0.75" bottom="0.75" header="0.3" footer="0.3"/>
  <pageSetup paperSize="8" scale="75" fitToHeight="0" orientation="portrait" r:id="rId1"/>
  <rowBreaks count="3" manualBreakCount="3">
    <brk id="75" min="1" max="16" man="1"/>
    <brk id="144" min="1" max="16" man="1"/>
    <brk id="219" min="1" max="1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List4">
    <tabColor theme="4" tint="0.59999389629810485"/>
  </sheetPr>
  <dimension ref="A2:V54"/>
  <sheetViews>
    <sheetView showGridLines="0" topLeftCell="A31" zoomScale="110" zoomScaleNormal="110" workbookViewId="0"/>
  </sheetViews>
  <sheetFormatPr defaultColWidth="9.140625" defaultRowHeight="15" x14ac:dyDescent="0.25"/>
  <cols>
    <col min="1" max="1" width="5.140625" customWidth="1"/>
    <col min="2" max="2" width="4.42578125" customWidth="1"/>
    <col min="10" max="10" width="17.85546875" customWidth="1"/>
  </cols>
  <sheetData>
    <row r="2" spans="1:10" ht="18.75" x14ac:dyDescent="0.3">
      <c r="A2" s="97" t="s">
        <v>302</v>
      </c>
      <c r="B2" s="2"/>
    </row>
    <row r="4" spans="1:10" ht="17.25" customHeight="1" x14ac:dyDescent="0.25">
      <c r="B4" t="s">
        <v>303</v>
      </c>
      <c r="C4" s="958" t="s">
        <v>321</v>
      </c>
      <c r="D4" s="958"/>
      <c r="E4" s="958"/>
      <c r="F4" s="958"/>
      <c r="G4" s="958"/>
      <c r="H4" s="958"/>
      <c r="I4" s="958"/>
      <c r="J4" s="958"/>
    </row>
    <row r="5" spans="1:10" ht="41.25" customHeight="1" x14ac:dyDescent="0.25">
      <c r="C5" s="959" t="s">
        <v>938</v>
      </c>
      <c r="D5" s="960"/>
      <c r="E5" s="960"/>
      <c r="F5" s="960"/>
      <c r="G5" s="960"/>
      <c r="H5" s="960"/>
      <c r="I5" s="960"/>
      <c r="J5" s="960"/>
    </row>
    <row r="6" spans="1:10" ht="41.25" hidden="1" customHeight="1" x14ac:dyDescent="0.25">
      <c r="B6" s="96" t="s">
        <v>304</v>
      </c>
      <c r="C6" s="959" t="s">
        <v>915</v>
      </c>
      <c r="D6" s="960"/>
      <c r="E6" s="960"/>
      <c r="F6" s="960"/>
      <c r="G6" s="960"/>
      <c r="H6" s="960"/>
      <c r="I6" s="960"/>
      <c r="J6" s="960"/>
    </row>
    <row r="7" spans="1:10" ht="77.25" customHeight="1" x14ac:dyDescent="0.25">
      <c r="B7" s="96" t="s">
        <v>304</v>
      </c>
      <c r="C7" s="966" t="s">
        <v>910</v>
      </c>
      <c r="D7" s="956"/>
      <c r="E7" s="956"/>
      <c r="F7" s="956"/>
      <c r="G7" s="956"/>
      <c r="H7" s="956"/>
      <c r="I7" s="956"/>
      <c r="J7" s="956"/>
    </row>
    <row r="8" spans="1:10" ht="77.25" customHeight="1" x14ac:dyDescent="0.25">
      <c r="C8" s="600"/>
      <c r="D8" s="599"/>
      <c r="E8" s="599"/>
      <c r="F8" s="599"/>
      <c r="G8" s="599"/>
      <c r="H8" s="599"/>
      <c r="I8" s="599"/>
      <c r="J8" s="599"/>
    </row>
    <row r="9" spans="1:10" ht="77.25" customHeight="1" x14ac:dyDescent="0.25">
      <c r="C9" s="600"/>
      <c r="D9" s="599"/>
      <c r="E9" s="599"/>
      <c r="F9" s="599"/>
      <c r="G9" s="599"/>
      <c r="H9" s="599"/>
      <c r="I9" s="599"/>
      <c r="J9" s="599"/>
    </row>
    <row r="10" spans="1:10" ht="77.25" customHeight="1" x14ac:dyDescent="0.25">
      <c r="C10" s="600"/>
      <c r="D10" s="599"/>
      <c r="E10" s="599"/>
      <c r="F10" s="599"/>
      <c r="G10" s="599"/>
      <c r="H10" s="599"/>
      <c r="I10" s="599"/>
      <c r="J10" s="599"/>
    </row>
    <row r="11" spans="1:10" ht="3.75" customHeight="1" x14ac:dyDescent="0.25">
      <c r="C11" s="600"/>
      <c r="D11" s="599"/>
      <c r="E11" s="599"/>
      <c r="F11" s="599"/>
      <c r="G11" s="599"/>
      <c r="H11" s="599"/>
      <c r="I11" s="599"/>
      <c r="J11" s="599"/>
    </row>
    <row r="12" spans="1:10" ht="23.25" customHeight="1" x14ac:dyDescent="0.25">
      <c r="C12" s="600"/>
      <c r="D12" s="599"/>
      <c r="E12" s="599"/>
      <c r="F12" s="599"/>
      <c r="G12" s="599"/>
      <c r="H12" s="599"/>
      <c r="I12" s="599"/>
      <c r="J12" s="599"/>
    </row>
    <row r="13" spans="1:10" ht="25.5" customHeight="1" x14ac:dyDescent="0.25">
      <c r="B13" s="96"/>
      <c r="C13" s="959" t="s">
        <v>410</v>
      </c>
      <c r="D13" s="956"/>
      <c r="E13" s="956"/>
      <c r="F13" s="956"/>
      <c r="G13" s="956"/>
      <c r="H13" s="956"/>
      <c r="I13" s="956"/>
      <c r="J13" s="956"/>
    </row>
    <row r="14" spans="1:10" ht="40.5" customHeight="1" x14ac:dyDescent="0.25">
      <c r="B14" s="96"/>
      <c r="C14" s="959" t="s">
        <v>411</v>
      </c>
      <c r="D14" s="956"/>
      <c r="E14" s="956"/>
      <c r="F14" s="956"/>
      <c r="G14" s="956"/>
      <c r="H14" s="956"/>
      <c r="I14" s="956"/>
      <c r="J14" s="956"/>
    </row>
    <row r="15" spans="1:10" ht="26.25" customHeight="1" x14ac:dyDescent="0.25">
      <c r="B15" s="96"/>
      <c r="C15" s="959" t="s">
        <v>404</v>
      </c>
      <c r="D15" s="956"/>
      <c r="E15" s="956"/>
      <c r="F15" s="956"/>
      <c r="G15" s="956"/>
      <c r="H15" s="956"/>
      <c r="I15" s="956"/>
      <c r="J15" s="956"/>
    </row>
    <row r="16" spans="1:10" ht="76.5" customHeight="1" x14ac:dyDescent="0.25">
      <c r="B16" s="96" t="s">
        <v>305</v>
      </c>
      <c r="C16" s="961" t="s">
        <v>914</v>
      </c>
      <c r="D16" s="965"/>
      <c r="E16" s="965"/>
      <c r="F16" s="965"/>
      <c r="G16" s="965"/>
      <c r="H16" s="965"/>
      <c r="I16" s="965"/>
      <c r="J16" s="965"/>
    </row>
    <row r="17" spans="1:10" s="115" customFormat="1" ht="18.75" customHeight="1" x14ac:dyDescent="0.25">
      <c r="B17" s="116"/>
      <c r="C17" s="961" t="s">
        <v>399</v>
      </c>
      <c r="D17" s="962"/>
      <c r="E17" s="962"/>
      <c r="F17" s="962"/>
      <c r="G17" s="962"/>
      <c r="H17" s="962"/>
      <c r="I17" s="962"/>
      <c r="J17" s="962"/>
    </row>
    <row r="18" spans="1:10" ht="31.5" customHeight="1" x14ac:dyDescent="0.25">
      <c r="B18" s="96"/>
      <c r="C18" s="963" t="s">
        <v>387</v>
      </c>
      <c r="D18" s="964"/>
      <c r="E18" s="964"/>
      <c r="F18" s="964"/>
      <c r="G18" s="964"/>
      <c r="H18" s="964"/>
      <c r="I18" s="964"/>
      <c r="J18" s="964"/>
    </row>
    <row r="19" spans="1:10" ht="28.5" customHeight="1" x14ac:dyDescent="0.25">
      <c r="B19" s="96"/>
      <c r="C19" s="963" t="s">
        <v>388</v>
      </c>
      <c r="D19" s="964"/>
      <c r="E19" s="964"/>
      <c r="F19" s="964"/>
      <c r="G19" s="964"/>
      <c r="H19" s="964"/>
      <c r="I19" s="964"/>
      <c r="J19" s="964"/>
    </row>
    <row r="20" spans="1:10" ht="111.75" customHeight="1" x14ac:dyDescent="0.25">
      <c r="B20" s="96"/>
      <c r="C20" s="961" t="s">
        <v>911</v>
      </c>
      <c r="D20" s="962"/>
      <c r="E20" s="962"/>
      <c r="F20" s="962"/>
      <c r="G20" s="962"/>
      <c r="H20" s="962"/>
      <c r="I20" s="962"/>
      <c r="J20" s="962"/>
    </row>
    <row r="21" spans="1:10" ht="64.5" customHeight="1" x14ac:dyDescent="0.25">
      <c r="B21" s="96" t="s">
        <v>306</v>
      </c>
      <c r="C21" s="959" t="s">
        <v>912</v>
      </c>
      <c r="D21" s="960"/>
      <c r="E21" s="960"/>
      <c r="F21" s="960"/>
      <c r="G21" s="960"/>
      <c r="H21" s="960"/>
      <c r="I21" s="960"/>
      <c r="J21" s="960"/>
    </row>
    <row r="22" spans="1:10" ht="30" customHeight="1" x14ac:dyDescent="0.25">
      <c r="B22" s="96" t="s">
        <v>307</v>
      </c>
      <c r="C22" s="743" t="s">
        <v>401</v>
      </c>
      <c r="D22" s="946"/>
      <c r="E22" s="946"/>
      <c r="F22" s="946"/>
      <c r="G22" s="946"/>
      <c r="H22" s="946"/>
      <c r="I22" s="946"/>
      <c r="J22" s="946"/>
    </row>
    <row r="23" spans="1:10" ht="12.75" customHeight="1" x14ac:dyDescent="0.25">
      <c r="B23" s="96"/>
      <c r="C23" s="113"/>
      <c r="D23" s="114"/>
      <c r="E23" s="114"/>
      <c r="F23" s="114"/>
      <c r="G23" s="114"/>
      <c r="H23" s="114"/>
      <c r="I23" s="114"/>
      <c r="J23" s="114"/>
    </row>
    <row r="24" spans="1:10" ht="18.75" customHeight="1" x14ac:dyDescent="0.3">
      <c r="A24" s="953" t="s">
        <v>398</v>
      </c>
      <c r="B24" s="954"/>
      <c r="C24" s="954"/>
      <c r="D24" s="954"/>
      <c r="E24" s="954"/>
      <c r="F24" s="954"/>
      <c r="G24" s="954"/>
      <c r="H24" s="954"/>
      <c r="I24" s="954"/>
      <c r="J24" s="954"/>
    </row>
    <row r="25" spans="1:10" ht="27.75" customHeight="1" x14ac:dyDescent="0.25">
      <c r="B25" s="112"/>
      <c r="C25" s="743" t="s">
        <v>413</v>
      </c>
      <c r="D25" s="946"/>
      <c r="E25" s="946"/>
      <c r="F25" s="946"/>
      <c r="G25" s="946"/>
      <c r="H25" s="946"/>
      <c r="I25" s="946"/>
      <c r="J25" s="946"/>
    </row>
    <row r="26" spans="1:10" ht="28.5" customHeight="1" x14ac:dyDescent="0.25">
      <c r="C26" s="743" t="s">
        <v>403</v>
      </c>
      <c r="D26" s="946"/>
      <c r="E26" s="946"/>
      <c r="F26" s="946"/>
      <c r="G26" s="946"/>
      <c r="H26" s="946"/>
      <c r="I26" s="946"/>
      <c r="J26" s="946"/>
    </row>
    <row r="27" spans="1:10" ht="13.5" customHeight="1" x14ac:dyDescent="0.25">
      <c r="C27" s="957" t="s">
        <v>409</v>
      </c>
      <c r="D27" s="957"/>
      <c r="E27" s="957"/>
      <c r="F27" s="957"/>
      <c r="G27" s="957"/>
      <c r="H27" s="957"/>
      <c r="I27" s="957"/>
      <c r="J27" s="957"/>
    </row>
    <row r="28" spans="1:10" ht="15.75" customHeight="1" x14ac:dyDescent="0.25">
      <c r="C28" s="416" t="s">
        <v>396</v>
      </c>
      <c r="D28" s="416"/>
      <c r="E28" s="416"/>
      <c r="F28" s="416"/>
      <c r="G28" s="416"/>
      <c r="H28" s="416"/>
      <c r="I28" s="416"/>
      <c r="J28" s="416"/>
    </row>
    <row r="29" spans="1:10" ht="27" customHeight="1" x14ac:dyDescent="0.25">
      <c r="C29" s="743" t="s">
        <v>412</v>
      </c>
      <c r="D29" s="946"/>
      <c r="E29" s="946"/>
      <c r="F29" s="946"/>
      <c r="G29" s="946"/>
      <c r="H29" s="946"/>
      <c r="I29" s="946"/>
      <c r="J29" s="946"/>
    </row>
    <row r="30" spans="1:10" ht="12.75" customHeight="1" x14ac:dyDescent="0.25">
      <c r="C30" s="416" t="s">
        <v>397</v>
      </c>
      <c r="D30" s="415"/>
      <c r="E30" s="415"/>
      <c r="F30" s="415"/>
      <c r="G30" s="415"/>
      <c r="H30" s="415"/>
      <c r="I30" s="415"/>
      <c r="J30" s="415"/>
    </row>
    <row r="31" spans="1:10" ht="42" customHeight="1" x14ac:dyDescent="0.25">
      <c r="C31" s="955" t="s">
        <v>402</v>
      </c>
      <c r="D31" s="956"/>
      <c r="E31" s="956"/>
      <c r="F31" s="956"/>
      <c r="G31" s="956"/>
      <c r="H31" s="956"/>
      <c r="I31" s="956"/>
      <c r="J31" s="956"/>
    </row>
    <row r="32" spans="1:10" ht="16.5" customHeight="1" x14ac:dyDescent="0.25">
      <c r="C32" s="951" t="s">
        <v>400</v>
      </c>
      <c r="D32" s="952"/>
      <c r="E32" s="952"/>
      <c r="F32" s="952"/>
      <c r="G32" s="952"/>
      <c r="H32" s="952"/>
      <c r="I32" s="952"/>
      <c r="J32" s="952"/>
    </row>
    <row r="33" spans="2:22" ht="24" customHeight="1" x14ac:dyDescent="0.25">
      <c r="C33" s="947" t="s">
        <v>922</v>
      </c>
      <c r="D33" s="948"/>
      <c r="E33" s="948"/>
      <c r="F33" s="948"/>
      <c r="G33" s="948"/>
      <c r="H33" s="948"/>
      <c r="I33" s="948"/>
      <c r="J33" s="948"/>
      <c r="O33" s="949"/>
      <c r="P33" s="949"/>
      <c r="Q33" s="949"/>
      <c r="R33" s="949"/>
      <c r="S33" s="949"/>
      <c r="T33" s="949"/>
      <c r="U33" s="949"/>
      <c r="V33" s="949"/>
    </row>
    <row r="34" spans="2:22" ht="18.75" customHeight="1" x14ac:dyDescent="0.25">
      <c r="B34" s="96"/>
      <c r="C34" s="948"/>
      <c r="D34" s="948"/>
      <c r="E34" s="948"/>
      <c r="F34" s="948"/>
      <c r="G34" s="948"/>
      <c r="H34" s="948"/>
      <c r="I34" s="948"/>
      <c r="J34" s="948"/>
      <c r="O34" s="949"/>
      <c r="P34" s="949"/>
      <c r="Q34" s="949"/>
      <c r="R34" s="949"/>
      <c r="S34" s="949"/>
      <c r="T34" s="949"/>
      <c r="U34" s="949"/>
      <c r="V34" s="949"/>
    </row>
    <row r="35" spans="2:22" ht="34.5" customHeight="1" x14ac:dyDescent="0.25">
      <c r="B35" s="96"/>
      <c r="C35" s="743" t="s">
        <v>643</v>
      </c>
      <c r="D35" s="743"/>
      <c r="E35" s="743"/>
      <c r="F35" s="743"/>
      <c r="G35" s="743"/>
      <c r="H35" s="743"/>
      <c r="I35" s="743"/>
      <c r="J35" s="743"/>
      <c r="N35" s="98"/>
      <c r="O35" s="950"/>
      <c r="P35" s="950"/>
      <c r="Q35" s="950"/>
      <c r="R35" s="950"/>
      <c r="S35" s="950"/>
      <c r="T35" s="950"/>
      <c r="U35" s="950"/>
      <c r="V35" s="950"/>
    </row>
    <row r="36" spans="2:22" ht="27" customHeight="1" x14ac:dyDescent="0.25">
      <c r="B36" s="96"/>
      <c r="C36" s="946"/>
      <c r="D36" s="946"/>
      <c r="E36" s="946"/>
      <c r="F36" s="946"/>
      <c r="G36" s="946"/>
      <c r="H36" s="946"/>
      <c r="I36" s="946"/>
      <c r="J36" s="946"/>
    </row>
    <row r="37" spans="2:22" ht="24" customHeight="1" x14ac:dyDescent="0.25">
      <c r="C37" s="743" t="s">
        <v>816</v>
      </c>
      <c r="D37" s="743"/>
      <c r="E37" s="743"/>
      <c r="F37" s="743"/>
      <c r="G37" s="743"/>
      <c r="H37" s="743"/>
      <c r="I37" s="743"/>
      <c r="J37" s="743"/>
    </row>
    <row r="38" spans="2:22" x14ac:dyDescent="0.25">
      <c r="C38" s="946"/>
      <c r="D38" s="946"/>
      <c r="E38" s="946"/>
      <c r="F38" s="946"/>
      <c r="G38" s="946"/>
      <c r="H38" s="946"/>
      <c r="I38" s="946"/>
      <c r="J38" s="946"/>
    </row>
    <row r="39" spans="2:22" ht="15" customHeight="1" x14ac:dyDescent="0.25">
      <c r="C39" s="743" t="s">
        <v>817</v>
      </c>
      <c r="D39" s="743"/>
      <c r="E39" s="743"/>
      <c r="F39" s="743"/>
      <c r="G39" s="743"/>
      <c r="H39" s="743"/>
      <c r="I39" s="743"/>
      <c r="J39" s="743"/>
    </row>
    <row r="40" spans="2:22" ht="36.75" customHeight="1" x14ac:dyDescent="0.25">
      <c r="C40" s="946"/>
      <c r="D40" s="946"/>
      <c r="E40" s="946"/>
      <c r="F40" s="946"/>
      <c r="G40" s="946"/>
      <c r="H40" s="946"/>
      <c r="I40" s="946"/>
      <c r="J40" s="946"/>
    </row>
    <row r="41" spans="2:22" ht="31.5" customHeight="1" x14ac:dyDescent="0.25">
      <c r="C41" s="943" t="s">
        <v>917</v>
      </c>
      <c r="D41" s="944"/>
      <c r="E41" s="944"/>
      <c r="F41" s="944"/>
      <c r="G41" s="944"/>
      <c r="H41" s="944"/>
      <c r="I41" s="944"/>
      <c r="J41" s="944"/>
    </row>
    <row r="42" spans="2:22" ht="17.25" customHeight="1" x14ac:dyDescent="0.25">
      <c r="C42" s="943" t="s">
        <v>918</v>
      </c>
      <c r="D42" s="944"/>
      <c r="E42" s="944"/>
      <c r="F42" s="944"/>
      <c r="G42" s="944"/>
      <c r="H42" s="944"/>
      <c r="I42" s="944"/>
      <c r="J42" s="944"/>
    </row>
    <row r="43" spans="2:22" ht="39" customHeight="1" x14ac:dyDescent="0.25">
      <c r="C43" s="943" t="s">
        <v>919</v>
      </c>
      <c r="D43" s="944"/>
      <c r="E43" s="944"/>
      <c r="F43" s="944"/>
      <c r="G43" s="944"/>
      <c r="H43" s="944"/>
      <c r="I43" s="944"/>
      <c r="J43" s="944"/>
    </row>
    <row r="44" spans="2:22" ht="15" customHeight="1" x14ac:dyDescent="0.25">
      <c r="C44" s="943" t="s">
        <v>920</v>
      </c>
      <c r="D44" s="944"/>
      <c r="E44" s="944"/>
      <c r="F44" s="944"/>
      <c r="G44" s="944"/>
      <c r="H44" s="944"/>
      <c r="I44" s="944"/>
      <c r="J44" s="944"/>
    </row>
    <row r="45" spans="2:22" ht="8.25" customHeight="1" x14ac:dyDescent="0.25">
      <c r="C45" s="945" t="s">
        <v>921</v>
      </c>
      <c r="D45" s="945"/>
      <c r="E45" s="945"/>
      <c r="F45" s="945"/>
      <c r="G45" s="945"/>
      <c r="H45" s="945"/>
      <c r="I45" s="945"/>
      <c r="J45" s="945"/>
    </row>
    <row r="46" spans="2:22" ht="32.25" customHeight="1" x14ac:dyDescent="0.25">
      <c r="C46" s="945"/>
      <c r="D46" s="945"/>
      <c r="E46" s="945"/>
      <c r="F46" s="945"/>
      <c r="G46" s="945"/>
      <c r="H46" s="945"/>
      <c r="I46" s="945"/>
      <c r="J46" s="945"/>
    </row>
    <row r="54" spans="2:5" x14ac:dyDescent="0.25">
      <c r="B54" s="96"/>
      <c r="C54" s="104"/>
      <c r="D54" s="103"/>
      <c r="E54" s="103"/>
    </row>
  </sheetData>
  <sheetProtection formatCells="0" formatColumns="0" selectLockedCells="1"/>
  <mergeCells count="32">
    <mergeCell ref="C21:J21"/>
    <mergeCell ref="C20:J20"/>
    <mergeCell ref="C5:J5"/>
    <mergeCell ref="C16:J16"/>
    <mergeCell ref="C22:J22"/>
    <mergeCell ref="C7:J7"/>
    <mergeCell ref="C13:J13"/>
    <mergeCell ref="C14:J14"/>
    <mergeCell ref="C15:J15"/>
    <mergeCell ref="C4:J4"/>
    <mergeCell ref="C6:J6"/>
    <mergeCell ref="C17:J17"/>
    <mergeCell ref="C18:J18"/>
    <mergeCell ref="C19:J19"/>
    <mergeCell ref="C29:J29"/>
    <mergeCell ref="C32:J32"/>
    <mergeCell ref="A24:J24"/>
    <mergeCell ref="C26:J26"/>
    <mergeCell ref="C31:J31"/>
    <mergeCell ref="C25:J25"/>
    <mergeCell ref="C27:J27"/>
    <mergeCell ref="C37:J38"/>
    <mergeCell ref="C39:J40"/>
    <mergeCell ref="C33:J34"/>
    <mergeCell ref="O33:V34"/>
    <mergeCell ref="O35:V35"/>
    <mergeCell ref="C35:J36"/>
    <mergeCell ref="C41:J41"/>
    <mergeCell ref="C42:J42"/>
    <mergeCell ref="C43:J43"/>
    <mergeCell ref="C44:J44"/>
    <mergeCell ref="C45:J46"/>
  </mergeCells>
  <pageMargins left="0.51181102362204722" right="0.31496062992125984" top="0.39370078740157483" bottom="0.19685039370078741"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ist5">
    <tabColor theme="4" tint="0.59999389629810485"/>
  </sheetPr>
  <dimension ref="A1:N65"/>
  <sheetViews>
    <sheetView showGridLines="0" view="pageBreakPreview" topLeftCell="A46" zoomScale="120" zoomScaleNormal="120" zoomScaleSheetLayoutView="120" workbookViewId="0">
      <selection activeCell="N73" sqref="N73"/>
    </sheetView>
  </sheetViews>
  <sheetFormatPr defaultRowHeight="15" x14ac:dyDescent="0.25"/>
  <cols>
    <col min="1" max="1" width="3.140625" customWidth="1"/>
    <col min="11" max="11" width="5" customWidth="1"/>
  </cols>
  <sheetData>
    <row r="1" spans="1:9" ht="19.5" customHeight="1" x14ac:dyDescent="0.25">
      <c r="A1" s="108" t="s">
        <v>389</v>
      </c>
    </row>
    <row r="2" spans="1:9" ht="7.5" customHeight="1" x14ac:dyDescent="0.25">
      <c r="A2" s="108"/>
    </row>
    <row r="3" spans="1:9" ht="15" customHeight="1" x14ac:dyDescent="0.25">
      <c r="A3" s="108"/>
      <c r="B3" t="s">
        <v>881</v>
      </c>
    </row>
    <row r="4" spans="1:9" ht="12.75" customHeight="1" x14ac:dyDescent="0.25"/>
    <row r="5" spans="1:9" ht="12.75" customHeight="1" x14ac:dyDescent="0.25">
      <c r="B5" s="967" t="s">
        <v>879</v>
      </c>
      <c r="C5" s="967"/>
      <c r="D5" s="967"/>
      <c r="E5" s="967"/>
      <c r="F5" s="967"/>
      <c r="G5" s="967"/>
      <c r="H5" s="967"/>
      <c r="I5" s="967"/>
    </row>
    <row r="6" spans="1:9" ht="12.75" customHeight="1" x14ac:dyDescent="0.25">
      <c r="B6" s="954"/>
      <c r="C6" s="954"/>
      <c r="D6" s="954"/>
      <c r="E6" s="954"/>
      <c r="F6" s="954"/>
      <c r="G6" s="954"/>
      <c r="H6" s="954"/>
      <c r="I6" s="954"/>
    </row>
    <row r="7" spans="1:9" ht="12.75" customHeight="1" x14ac:dyDescent="0.25">
      <c r="B7" s="954"/>
      <c r="C7" s="954"/>
      <c r="D7" s="954"/>
      <c r="E7" s="954"/>
      <c r="F7" s="954"/>
      <c r="G7" s="954"/>
      <c r="H7" s="954"/>
      <c r="I7" s="954"/>
    </row>
    <row r="8" spans="1:9" ht="12.75" customHeight="1" x14ac:dyDescent="0.25">
      <c r="B8" s="954"/>
      <c r="C8" s="954"/>
      <c r="D8" s="954"/>
      <c r="E8" s="954"/>
      <c r="F8" s="954"/>
      <c r="G8" s="954"/>
      <c r="H8" s="954"/>
      <c r="I8" s="954"/>
    </row>
    <row r="9" spans="1:9" ht="12.75" customHeight="1" x14ac:dyDescent="0.25"/>
    <row r="10" spans="1:9" ht="12.75" customHeight="1" x14ac:dyDescent="0.25"/>
    <row r="11" spans="1:9" ht="12.75" customHeight="1" x14ac:dyDescent="0.25"/>
    <row r="12" spans="1:9" ht="12.75" customHeight="1" x14ac:dyDescent="0.25"/>
    <row r="13" spans="1:9" ht="12.75" customHeight="1" x14ac:dyDescent="0.25"/>
    <row r="14" spans="1:9" ht="12.75" customHeight="1" x14ac:dyDescent="0.25"/>
    <row r="15" spans="1:9" ht="12.75" customHeight="1" x14ac:dyDescent="0.25"/>
    <row r="16" spans="1:9" ht="12.75" customHeight="1" x14ac:dyDescent="0.25"/>
    <row r="17" spans="2:10" ht="12.75" customHeight="1" x14ac:dyDescent="0.25"/>
    <row r="18" spans="2:10" ht="12.75" customHeight="1" x14ac:dyDescent="0.25"/>
    <row r="19" spans="2:10" ht="12.75" customHeight="1" x14ac:dyDescent="0.25"/>
    <row r="20" spans="2:10" ht="12.75" customHeight="1" x14ac:dyDescent="0.25"/>
    <row r="21" spans="2:10" ht="12.75" customHeight="1" x14ac:dyDescent="0.25"/>
    <row r="22" spans="2:10" ht="12.75" customHeight="1" x14ac:dyDescent="0.25"/>
    <row r="23" spans="2:10" ht="12.75" customHeight="1" x14ac:dyDescent="0.25"/>
    <row r="24" spans="2:10" ht="12.75" customHeight="1" x14ac:dyDescent="0.25"/>
    <row r="25" spans="2:10" ht="12.75" customHeight="1" x14ac:dyDescent="0.25"/>
    <row r="26" spans="2:10" ht="12.75" customHeight="1" x14ac:dyDescent="0.25"/>
    <row r="27" spans="2:10" ht="12.75" customHeight="1" x14ac:dyDescent="0.25"/>
    <row r="28" spans="2:10" ht="12.75" customHeight="1" x14ac:dyDescent="0.25"/>
    <row r="29" spans="2:10" ht="12.75" customHeight="1" x14ac:dyDescent="0.25"/>
    <row r="30" spans="2:10" ht="12.75" customHeight="1" x14ac:dyDescent="0.25"/>
    <row r="31" spans="2:10" ht="12.75" customHeight="1" x14ac:dyDescent="0.25"/>
    <row r="32" spans="2:10" ht="15" customHeight="1" x14ac:dyDescent="0.25">
      <c r="B32" s="946" t="s">
        <v>880</v>
      </c>
      <c r="C32" s="946"/>
      <c r="D32" s="946"/>
      <c r="E32" s="946"/>
      <c r="F32" s="946"/>
      <c r="G32" s="946"/>
      <c r="H32" s="946"/>
      <c r="I32" s="946"/>
      <c r="J32" s="946"/>
    </row>
    <row r="33" spans="1:14" ht="15" customHeight="1" x14ac:dyDescent="0.25">
      <c r="B33" s="946"/>
      <c r="C33" s="946"/>
      <c r="D33" s="946"/>
      <c r="E33" s="946"/>
      <c r="F33" s="946"/>
      <c r="G33" s="946"/>
      <c r="H33" s="946"/>
      <c r="I33" s="946"/>
      <c r="J33" s="946"/>
    </row>
    <row r="34" spans="1:14" ht="15" customHeight="1" x14ac:dyDescent="0.25">
      <c r="B34" s="946"/>
      <c r="C34" s="946"/>
      <c r="D34" s="946"/>
      <c r="E34" s="946"/>
      <c r="F34" s="946"/>
      <c r="G34" s="946"/>
      <c r="H34" s="946"/>
      <c r="I34" s="946"/>
      <c r="J34" s="946"/>
    </row>
    <row r="35" spans="1:14" ht="15" customHeight="1" x14ac:dyDescent="0.25"/>
    <row r="36" spans="1:14" ht="15" customHeight="1" x14ac:dyDescent="0.25">
      <c r="B36" t="s">
        <v>882</v>
      </c>
    </row>
    <row r="37" spans="1:14" ht="15" customHeight="1" x14ac:dyDescent="0.25">
      <c r="B37" s="954" t="s">
        <v>393</v>
      </c>
      <c r="C37" s="954"/>
      <c r="D37" s="954"/>
      <c r="E37" s="954"/>
      <c r="F37" s="954"/>
      <c r="G37" s="954"/>
      <c r="H37" s="954"/>
      <c r="I37" s="954"/>
      <c r="J37" s="954"/>
    </row>
    <row r="38" spans="1:14" ht="15" customHeight="1" x14ac:dyDescent="0.25">
      <c r="B38" s="954"/>
      <c r="C38" s="954"/>
      <c r="D38" s="954"/>
      <c r="E38" s="954"/>
      <c r="F38" s="954"/>
      <c r="G38" s="954"/>
      <c r="H38" s="954"/>
      <c r="I38" s="954"/>
      <c r="J38" s="954"/>
    </row>
    <row r="39" spans="1:14" ht="15" customHeight="1" x14ac:dyDescent="0.25"/>
    <row r="40" spans="1:14" ht="15.75" customHeight="1" x14ac:dyDescent="0.25">
      <c r="B40" t="s">
        <v>390</v>
      </c>
    </row>
    <row r="41" spans="1:14" ht="27" customHeight="1" x14ac:dyDescent="0.25">
      <c r="C41" s="951" t="s">
        <v>391</v>
      </c>
      <c r="D41" s="951"/>
      <c r="E41" s="951"/>
      <c r="F41" s="951"/>
      <c r="G41" s="951"/>
      <c r="H41" s="951"/>
      <c r="I41" s="951"/>
      <c r="J41" s="951"/>
    </row>
    <row r="42" spans="1:14" ht="24" customHeight="1" x14ac:dyDescent="0.25">
      <c r="C42" s="951"/>
      <c r="D42" s="951"/>
      <c r="E42" s="951"/>
      <c r="F42" s="951"/>
      <c r="G42" s="951"/>
      <c r="H42" s="951"/>
      <c r="I42" s="951"/>
      <c r="J42" s="951"/>
    </row>
    <row r="43" spans="1:14" ht="27" customHeight="1" x14ac:dyDescent="0.25">
      <c r="A43" t="s">
        <v>392</v>
      </c>
      <c r="B43" s="96"/>
      <c r="C43" s="104"/>
      <c r="D43" s="103"/>
      <c r="E43" s="103"/>
      <c r="F43" s="103"/>
      <c r="G43" s="103"/>
      <c r="H43" s="103"/>
      <c r="I43" s="103"/>
      <c r="J43" s="103"/>
    </row>
    <row r="44" spans="1:14" ht="11.25" customHeight="1" x14ac:dyDescent="0.25">
      <c r="A44" t="s">
        <v>394</v>
      </c>
      <c r="B44" s="96"/>
      <c r="C44" s="104"/>
      <c r="D44" s="103"/>
      <c r="E44" s="103"/>
      <c r="F44" s="103"/>
      <c r="G44" s="103"/>
      <c r="H44" s="103"/>
      <c r="I44" s="103"/>
      <c r="J44" s="103"/>
      <c r="N44" s="98"/>
    </row>
    <row r="64" spans="1:10" x14ac:dyDescent="0.25">
      <c r="A64" s="954" t="s">
        <v>395</v>
      </c>
      <c r="B64" s="954"/>
      <c r="C64" s="954"/>
      <c r="D64" s="954"/>
      <c r="E64" s="954"/>
      <c r="F64" s="954"/>
      <c r="G64" s="954"/>
      <c r="H64" s="954"/>
      <c r="I64" s="954"/>
      <c r="J64" s="954"/>
    </row>
    <row r="65" spans="1:10" x14ac:dyDescent="0.25">
      <c r="A65" s="954"/>
      <c r="B65" s="954"/>
      <c r="C65" s="954"/>
      <c r="D65" s="954"/>
      <c r="E65" s="954"/>
      <c r="F65" s="954"/>
      <c r="G65" s="954"/>
      <c r="H65" s="954"/>
      <c r="I65" s="954"/>
      <c r="J65" s="954"/>
    </row>
  </sheetData>
  <sheetProtection formatCells="0" formatColumns="0" selectLockedCells="1"/>
  <mergeCells count="5">
    <mergeCell ref="C41:J42"/>
    <mergeCell ref="A64:J65"/>
    <mergeCell ref="B5:I8"/>
    <mergeCell ref="B32:J34"/>
    <mergeCell ref="B37:J38"/>
  </mergeCells>
  <pageMargins left="0.70866141732283472" right="0.70866141732283472" top="0.19685039370078741" bottom="0.19685039370078741" header="0.31496062992125984" footer="0.31496062992125984"/>
  <pageSetup paperSize="9" scale="92"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List7">
    <tabColor theme="0" tint="-0.14999847407452621"/>
  </sheetPr>
  <dimension ref="A1:BT212"/>
  <sheetViews>
    <sheetView topLeftCell="P141" zoomScale="80" zoomScaleNormal="80" workbookViewId="0">
      <selection activeCell="T14" sqref="T14"/>
    </sheetView>
  </sheetViews>
  <sheetFormatPr defaultColWidth="44.7109375" defaultRowHeight="15.75" x14ac:dyDescent="0.25"/>
  <cols>
    <col min="1" max="1" width="29.140625" style="546" hidden="1" customWidth="1"/>
    <col min="2" max="4" width="0" hidden="1" customWidth="1"/>
    <col min="5" max="5" width="0" style="545" hidden="1" customWidth="1"/>
    <col min="6" max="15" width="0" hidden="1" customWidth="1"/>
  </cols>
  <sheetData>
    <row r="1" spans="1:72" s="547" customFormat="1" ht="188.25" customHeight="1" thickTop="1" x14ac:dyDescent="0.25">
      <c r="A1" s="992" t="s">
        <v>0</v>
      </c>
      <c r="B1" s="995" t="s">
        <v>641</v>
      </c>
      <c r="C1" s="551" t="s">
        <v>926</v>
      </c>
      <c r="D1" s="601"/>
      <c r="E1" s="602"/>
      <c r="F1" s="603"/>
      <c r="G1" s="603"/>
      <c r="H1" s="603"/>
      <c r="I1" s="603"/>
      <c r="J1" s="603"/>
      <c r="K1" s="603"/>
      <c r="L1" s="603"/>
      <c r="M1" s="603"/>
      <c r="N1" s="603"/>
      <c r="O1" s="604"/>
      <c r="P1" s="604"/>
      <c r="Q1" s="604"/>
      <c r="R1" s="604"/>
      <c r="S1" s="604"/>
      <c r="T1" s="604"/>
      <c r="U1" s="604"/>
      <c r="V1" s="604"/>
      <c r="W1" s="604"/>
      <c r="X1" s="604"/>
      <c r="Y1" s="604"/>
      <c r="Z1" s="604"/>
      <c r="AA1" s="604"/>
      <c r="AB1" s="604"/>
      <c r="AC1" s="604"/>
      <c r="AD1" s="604"/>
      <c r="AE1" s="604"/>
      <c r="AF1" s="604"/>
      <c r="AG1" s="604"/>
      <c r="AH1" s="604"/>
      <c r="AI1" s="604"/>
      <c r="AJ1" s="604"/>
      <c r="AK1" s="604"/>
      <c r="AL1" s="604"/>
      <c r="AM1" s="604"/>
      <c r="AN1" s="604"/>
      <c r="AO1" s="604"/>
      <c r="AP1" s="604"/>
      <c r="AQ1" s="604"/>
      <c r="AR1" s="604"/>
      <c r="AS1" s="604"/>
      <c r="AT1" s="604"/>
      <c r="AU1" s="604"/>
      <c r="AV1" s="604"/>
      <c r="AW1" s="604"/>
      <c r="AX1" s="604"/>
      <c r="AY1" s="604"/>
      <c r="AZ1" s="604"/>
      <c r="BA1" s="604"/>
      <c r="BB1" s="604"/>
      <c r="BC1" s="604"/>
      <c r="BD1" s="604"/>
      <c r="BE1" s="604"/>
      <c r="BF1" s="604"/>
      <c r="BG1" s="604"/>
      <c r="BH1" s="604"/>
      <c r="BI1" s="604"/>
      <c r="BJ1" s="604"/>
      <c r="BK1" s="604"/>
      <c r="BL1" s="604"/>
      <c r="BM1" s="604"/>
      <c r="BN1" s="604"/>
      <c r="BO1" s="604"/>
      <c r="BP1" s="604"/>
      <c r="BQ1" s="604"/>
      <c r="BR1" s="604"/>
      <c r="BS1" s="604"/>
      <c r="BT1" s="604"/>
    </row>
    <row r="2" spans="1:72" s="547" customFormat="1" ht="17.25" customHeight="1" x14ac:dyDescent="0.25">
      <c r="A2" s="993"/>
      <c r="B2" s="996"/>
      <c r="C2" s="605" t="s">
        <v>806</v>
      </c>
      <c r="D2" s="606" t="s">
        <v>424</v>
      </c>
      <c r="E2" s="607" t="s">
        <v>640</v>
      </c>
      <c r="F2" s="603"/>
      <c r="G2" s="603"/>
      <c r="H2" s="603"/>
      <c r="I2" s="603"/>
      <c r="J2" s="603"/>
      <c r="K2" s="603"/>
      <c r="L2" s="603"/>
      <c r="M2" s="603"/>
      <c r="N2" s="603"/>
      <c r="O2" s="604"/>
      <c r="P2" s="604"/>
      <c r="Q2" s="604"/>
      <c r="R2" s="604"/>
      <c r="S2" s="604"/>
      <c r="T2" s="604"/>
      <c r="U2" s="604"/>
      <c r="V2" s="604"/>
      <c r="W2" s="604"/>
      <c r="X2" s="604"/>
      <c r="Y2" s="604"/>
      <c r="Z2" s="604"/>
      <c r="AA2" s="604"/>
      <c r="AB2" s="604"/>
      <c r="AC2" s="604"/>
      <c r="AD2" s="604"/>
      <c r="AE2" s="604"/>
      <c r="AF2" s="604"/>
      <c r="AG2" s="604"/>
      <c r="AH2" s="604"/>
      <c r="AI2" s="604"/>
      <c r="AJ2" s="604"/>
      <c r="AK2" s="604"/>
      <c r="AL2" s="604"/>
      <c r="AM2" s="604"/>
      <c r="AN2" s="604"/>
      <c r="AO2" s="604"/>
      <c r="AP2" s="604"/>
      <c r="AQ2" s="604"/>
      <c r="AR2" s="604"/>
      <c r="AS2" s="604"/>
      <c r="AT2" s="604"/>
      <c r="AU2" s="604"/>
      <c r="AV2" s="604"/>
      <c r="AW2" s="604"/>
      <c r="AX2" s="604"/>
      <c r="AY2" s="604"/>
      <c r="AZ2" s="604"/>
      <c r="BA2" s="604"/>
      <c r="BB2" s="604"/>
      <c r="BC2" s="604"/>
      <c r="BD2" s="604"/>
      <c r="BE2" s="604"/>
      <c r="BF2" s="604"/>
      <c r="BG2" s="604"/>
      <c r="BH2" s="604"/>
      <c r="BI2" s="604"/>
      <c r="BJ2" s="604"/>
      <c r="BK2" s="604"/>
      <c r="BL2" s="604"/>
      <c r="BM2" s="604"/>
      <c r="BN2" s="604"/>
      <c r="BO2" s="604"/>
      <c r="BP2" s="604"/>
      <c r="BQ2" s="604"/>
      <c r="BR2" s="604"/>
      <c r="BS2" s="604"/>
      <c r="BT2" s="604"/>
    </row>
    <row r="3" spans="1:72" s="547" customFormat="1" ht="17.25" customHeight="1" thickBot="1" x14ac:dyDescent="0.3">
      <c r="A3" s="994"/>
      <c r="B3" s="997"/>
      <c r="C3" s="608"/>
      <c r="D3" s="609"/>
      <c r="E3" s="610"/>
      <c r="F3" s="603"/>
      <c r="G3" s="603"/>
      <c r="H3" s="603"/>
      <c r="I3" s="603"/>
      <c r="J3" s="603"/>
      <c r="K3" s="603"/>
      <c r="L3" s="603"/>
      <c r="M3" s="603"/>
      <c r="N3" s="603"/>
      <c r="O3" s="604"/>
      <c r="P3" s="604"/>
      <c r="Q3" s="604"/>
      <c r="R3" s="604"/>
      <c r="S3" s="604"/>
      <c r="T3" s="604"/>
      <c r="U3" s="604"/>
      <c r="V3" s="604"/>
      <c r="W3" s="604"/>
      <c r="X3" s="604"/>
      <c r="Y3" s="604"/>
      <c r="Z3" s="604"/>
      <c r="AA3" s="604"/>
      <c r="AB3" s="604"/>
      <c r="AC3" s="604"/>
      <c r="AD3" s="604"/>
      <c r="AE3" s="604"/>
      <c r="AF3" s="604"/>
      <c r="AG3" s="604"/>
      <c r="AH3" s="604"/>
      <c r="AI3" s="604"/>
      <c r="AJ3" s="604"/>
      <c r="AK3" s="604"/>
      <c r="AL3" s="604"/>
      <c r="AM3" s="604"/>
      <c r="AN3" s="604"/>
      <c r="AO3" s="604"/>
      <c r="AP3" s="604"/>
      <c r="AQ3" s="604"/>
      <c r="AR3" s="604"/>
      <c r="AS3" s="604"/>
      <c r="AT3" s="604"/>
      <c r="AU3" s="604"/>
      <c r="AV3" s="604"/>
      <c r="AW3" s="604"/>
      <c r="AX3" s="604"/>
      <c r="AY3" s="604"/>
      <c r="AZ3" s="604"/>
      <c r="BA3" s="604"/>
      <c r="BB3" s="604"/>
      <c r="BC3" s="604"/>
      <c r="BD3" s="604"/>
      <c r="BE3" s="604"/>
      <c r="BF3" s="604"/>
      <c r="BG3" s="604"/>
      <c r="BH3" s="604"/>
      <c r="BI3" s="604"/>
      <c r="BJ3" s="604"/>
      <c r="BK3" s="604"/>
      <c r="BL3" s="604"/>
      <c r="BM3" s="604"/>
      <c r="BN3" s="604"/>
      <c r="BO3" s="604"/>
      <c r="BP3" s="604"/>
      <c r="BQ3" s="604"/>
      <c r="BR3" s="604"/>
      <c r="BS3" s="604"/>
      <c r="BT3" s="604"/>
    </row>
    <row r="4" spans="1:72" s="547" customFormat="1" ht="17.25" customHeight="1" thickTop="1" x14ac:dyDescent="0.25">
      <c r="A4" s="700">
        <v>1001</v>
      </c>
      <c r="B4" s="701" t="s">
        <v>639</v>
      </c>
      <c r="C4" s="702" t="s">
        <v>815</v>
      </c>
      <c r="D4" s="611">
        <v>66181500</v>
      </c>
      <c r="E4" s="612" t="s">
        <v>484</v>
      </c>
      <c r="F4" s="982" t="s">
        <v>844</v>
      </c>
      <c r="G4" s="983"/>
      <c r="H4" s="983"/>
      <c r="I4" s="983"/>
      <c r="J4" s="983"/>
      <c r="K4" s="983"/>
      <c r="L4" s="983"/>
      <c r="M4" s="983"/>
      <c r="N4" s="983"/>
      <c r="O4" s="604"/>
      <c r="P4" s="604"/>
      <c r="Q4" s="604"/>
      <c r="R4" s="604"/>
      <c r="S4" s="604"/>
      <c r="T4" s="604"/>
      <c r="U4" s="604"/>
      <c r="V4" s="604"/>
      <c r="W4" s="604"/>
      <c r="X4" s="604"/>
      <c r="Y4" s="604"/>
      <c r="Z4" s="604"/>
      <c r="AA4" s="604"/>
      <c r="AB4" s="604"/>
      <c r="AC4" s="604"/>
      <c r="AD4" s="604"/>
      <c r="AE4" s="604"/>
      <c r="AF4" s="604"/>
      <c r="AG4" s="604"/>
      <c r="AH4" s="604"/>
      <c r="AI4" s="604"/>
      <c r="AJ4" s="604"/>
      <c r="AK4" s="604"/>
      <c r="AL4" s="604"/>
      <c r="AM4" s="604"/>
      <c r="AN4" s="604"/>
      <c r="AO4" s="604"/>
      <c r="AP4" s="604"/>
      <c r="AQ4" s="604"/>
      <c r="AR4" s="604"/>
      <c r="AS4" s="604"/>
      <c r="AT4" s="604"/>
      <c r="AU4" s="604"/>
      <c r="AV4" s="604"/>
      <c r="AW4" s="604"/>
      <c r="AX4" s="604"/>
      <c r="AY4" s="604"/>
      <c r="AZ4" s="604"/>
      <c r="BA4" s="604"/>
      <c r="BB4" s="604"/>
      <c r="BC4" s="604"/>
      <c r="BD4" s="604"/>
      <c r="BE4" s="604"/>
      <c r="BF4" s="604"/>
      <c r="BG4" s="604"/>
      <c r="BH4" s="604"/>
      <c r="BI4" s="604"/>
      <c r="BJ4" s="604"/>
      <c r="BK4" s="604"/>
      <c r="BL4" s="604"/>
      <c r="BM4" s="604"/>
      <c r="BN4" s="604"/>
      <c r="BO4" s="604"/>
      <c r="BP4" s="604"/>
      <c r="BQ4" s="604"/>
      <c r="BR4" s="604"/>
      <c r="BS4" s="604"/>
      <c r="BT4" s="604"/>
    </row>
    <row r="5" spans="1:72" s="548" customFormat="1" ht="27" customHeight="1" x14ac:dyDescent="0.25">
      <c r="A5" s="703">
        <v>1012</v>
      </c>
      <c r="B5" s="704" t="s">
        <v>638</v>
      </c>
      <c r="C5" s="705" t="s">
        <v>812</v>
      </c>
      <c r="D5" s="613" t="s">
        <v>637</v>
      </c>
      <c r="E5" s="614" t="s">
        <v>484</v>
      </c>
      <c r="F5" s="982" t="s">
        <v>671</v>
      </c>
      <c r="G5" s="983"/>
      <c r="H5" s="983"/>
      <c r="I5" s="983"/>
      <c r="J5" s="983"/>
      <c r="K5" s="983"/>
      <c r="L5" s="983"/>
      <c r="M5" s="983"/>
      <c r="N5" s="983"/>
      <c r="O5" s="615"/>
      <c r="P5" s="615"/>
      <c r="Q5" s="615"/>
      <c r="R5" s="615"/>
      <c r="S5" s="615"/>
      <c r="T5" s="615"/>
      <c r="U5" s="615"/>
      <c r="V5" s="615"/>
      <c r="W5" s="615"/>
      <c r="X5" s="615"/>
      <c r="Y5" s="615"/>
      <c r="Z5" s="615"/>
      <c r="AA5" s="615"/>
      <c r="AB5" s="615"/>
      <c r="AC5" s="615"/>
      <c r="AD5" s="615"/>
      <c r="AE5" s="615"/>
      <c r="AF5" s="615"/>
      <c r="AG5" s="615"/>
      <c r="AH5" s="615"/>
      <c r="AI5" s="615"/>
      <c r="AJ5" s="615"/>
      <c r="AK5" s="615"/>
      <c r="AL5" s="615"/>
      <c r="AM5" s="615"/>
      <c r="AN5" s="615"/>
      <c r="AO5" s="615"/>
      <c r="AP5" s="615"/>
      <c r="AQ5" s="615"/>
      <c r="AR5" s="615"/>
      <c r="AS5" s="615"/>
      <c r="AT5" s="615"/>
      <c r="AU5" s="615"/>
      <c r="AV5" s="615"/>
      <c r="AW5" s="615"/>
      <c r="AX5" s="615"/>
      <c r="AY5" s="615"/>
      <c r="AZ5" s="615"/>
      <c r="BA5" s="615"/>
      <c r="BB5" s="615"/>
      <c r="BC5" s="615"/>
      <c r="BD5" s="615"/>
      <c r="BE5" s="615"/>
      <c r="BF5" s="615"/>
      <c r="BG5" s="615"/>
      <c r="BH5" s="615"/>
      <c r="BI5" s="615"/>
      <c r="BJ5" s="615"/>
      <c r="BK5" s="615"/>
      <c r="BL5" s="615"/>
      <c r="BM5" s="615"/>
      <c r="BN5" s="615"/>
      <c r="BO5" s="615"/>
      <c r="BP5" s="615"/>
      <c r="BQ5" s="615"/>
      <c r="BR5" s="615"/>
      <c r="BS5" s="615"/>
      <c r="BT5" s="615"/>
    </row>
    <row r="6" spans="1:72" s="548" customFormat="1" ht="27.75" customHeight="1" x14ac:dyDescent="0.25">
      <c r="A6" s="703">
        <v>1015</v>
      </c>
      <c r="B6" s="704" t="s">
        <v>636</v>
      </c>
      <c r="C6" s="706" t="s">
        <v>744</v>
      </c>
      <c r="D6" s="613" t="s">
        <v>635</v>
      </c>
      <c r="E6" s="614" t="s">
        <v>484</v>
      </c>
      <c r="F6" s="982" t="s">
        <v>663</v>
      </c>
      <c r="G6" s="983"/>
      <c r="H6" s="983"/>
      <c r="I6" s="983"/>
      <c r="J6" s="983"/>
      <c r="K6" s="983"/>
      <c r="L6" s="983"/>
      <c r="M6" s="983"/>
      <c r="N6" s="983"/>
      <c r="O6" s="615"/>
      <c r="P6" s="615"/>
      <c r="Q6" s="615"/>
      <c r="R6" s="615"/>
      <c r="S6" s="615"/>
      <c r="T6" s="615"/>
      <c r="U6" s="615"/>
      <c r="V6" s="615"/>
      <c r="W6" s="615"/>
      <c r="X6" s="615"/>
      <c r="Y6" s="615"/>
      <c r="Z6" s="615"/>
      <c r="AA6" s="615"/>
      <c r="AB6" s="615"/>
      <c r="AC6" s="615"/>
      <c r="AD6" s="615"/>
      <c r="AE6" s="615"/>
      <c r="AF6" s="615"/>
      <c r="AG6" s="615"/>
      <c r="AH6" s="615"/>
      <c r="AI6" s="615"/>
      <c r="AJ6" s="615"/>
      <c r="AK6" s="615"/>
      <c r="AL6" s="615"/>
      <c r="AM6" s="615"/>
      <c r="AN6" s="615"/>
      <c r="AO6" s="615"/>
      <c r="AP6" s="615"/>
      <c r="AQ6" s="615"/>
      <c r="AR6" s="615"/>
      <c r="AS6" s="615"/>
      <c r="AT6" s="615"/>
      <c r="AU6" s="615"/>
      <c r="AV6" s="615"/>
      <c r="AW6" s="615"/>
      <c r="AX6" s="615"/>
      <c r="AY6" s="615"/>
      <c r="AZ6" s="615"/>
      <c r="BA6" s="615"/>
      <c r="BB6" s="615"/>
      <c r="BC6" s="615"/>
      <c r="BD6" s="615"/>
      <c r="BE6" s="615"/>
      <c r="BF6" s="615"/>
      <c r="BG6" s="615"/>
      <c r="BH6" s="615"/>
      <c r="BI6" s="615"/>
      <c r="BJ6" s="615"/>
      <c r="BK6" s="615"/>
      <c r="BL6" s="615"/>
      <c r="BM6" s="615"/>
      <c r="BN6" s="615"/>
      <c r="BO6" s="615"/>
      <c r="BP6" s="615"/>
      <c r="BQ6" s="615"/>
      <c r="BR6" s="615"/>
      <c r="BS6" s="615"/>
      <c r="BT6" s="615"/>
    </row>
    <row r="7" spans="1:72" s="548" customFormat="1" ht="35.25" customHeight="1" x14ac:dyDescent="0.25">
      <c r="A7" s="703">
        <v>1016</v>
      </c>
      <c r="B7" s="704" t="s">
        <v>634</v>
      </c>
      <c r="C7" s="707" t="s">
        <v>818</v>
      </c>
      <c r="D7" s="616">
        <v>47921374</v>
      </c>
      <c r="E7" s="617" t="s">
        <v>493</v>
      </c>
      <c r="F7" s="972" t="s">
        <v>842</v>
      </c>
      <c r="G7" s="973"/>
      <c r="H7" s="973"/>
      <c r="I7" s="973"/>
      <c r="J7" s="973"/>
      <c r="K7" s="973"/>
      <c r="L7" s="973"/>
      <c r="M7" s="973"/>
      <c r="N7" s="973"/>
      <c r="O7" s="615"/>
      <c r="P7" s="615"/>
      <c r="Q7" s="615"/>
      <c r="R7" s="615"/>
      <c r="S7" s="615"/>
      <c r="T7" s="615"/>
      <c r="U7" s="615"/>
      <c r="V7" s="615"/>
      <c r="W7" s="615"/>
      <c r="X7" s="615"/>
      <c r="Y7" s="615"/>
      <c r="Z7" s="615"/>
      <c r="AA7" s="615"/>
      <c r="AB7" s="615"/>
      <c r="AC7" s="615"/>
      <c r="AD7" s="615"/>
      <c r="AE7" s="615"/>
      <c r="AF7" s="615"/>
      <c r="AG7" s="615"/>
      <c r="AH7" s="615"/>
      <c r="AI7" s="615"/>
      <c r="AJ7" s="615"/>
      <c r="AK7" s="615"/>
      <c r="AL7" s="615"/>
      <c r="AM7" s="615"/>
      <c r="AN7" s="615"/>
      <c r="AO7" s="615"/>
      <c r="AP7" s="615"/>
      <c r="AQ7" s="615"/>
      <c r="AR7" s="615"/>
      <c r="AS7" s="615"/>
      <c r="AT7" s="615"/>
      <c r="AU7" s="615"/>
      <c r="AV7" s="615"/>
      <c r="AW7" s="615"/>
      <c r="AX7" s="615"/>
      <c r="AY7" s="615"/>
      <c r="AZ7" s="615"/>
      <c r="BA7" s="615"/>
      <c r="BB7" s="615"/>
      <c r="BC7" s="615"/>
      <c r="BD7" s="615"/>
      <c r="BE7" s="615"/>
      <c r="BF7" s="615"/>
      <c r="BG7" s="615"/>
      <c r="BH7" s="615"/>
      <c r="BI7" s="615"/>
      <c r="BJ7" s="615"/>
      <c r="BK7" s="615"/>
      <c r="BL7" s="615"/>
      <c r="BM7" s="615"/>
      <c r="BN7" s="615"/>
      <c r="BO7" s="615"/>
      <c r="BP7" s="615"/>
      <c r="BQ7" s="615"/>
      <c r="BR7" s="615"/>
      <c r="BS7" s="615"/>
      <c r="BT7" s="615"/>
    </row>
    <row r="8" spans="1:72" s="548" customFormat="1" ht="29.25" customHeight="1" x14ac:dyDescent="0.25">
      <c r="A8" s="703">
        <v>1017</v>
      </c>
      <c r="B8" s="704" t="s">
        <v>633</v>
      </c>
      <c r="C8" s="707" t="s">
        <v>733</v>
      </c>
      <c r="D8" s="616">
        <v>47922265</v>
      </c>
      <c r="E8" s="617" t="s">
        <v>493</v>
      </c>
      <c r="F8" s="982" t="s">
        <v>690</v>
      </c>
      <c r="G8" s="983"/>
      <c r="H8" s="983"/>
      <c r="I8" s="983"/>
      <c r="J8" s="983"/>
      <c r="K8" s="983"/>
      <c r="L8" s="983"/>
      <c r="M8" s="983"/>
      <c r="N8" s="983"/>
      <c r="O8" s="615"/>
      <c r="P8" s="615"/>
      <c r="Q8" s="615"/>
      <c r="R8" s="615"/>
      <c r="S8" s="615"/>
      <c r="T8" s="615"/>
      <c r="U8" s="615"/>
      <c r="V8" s="615"/>
      <c r="W8" s="615"/>
      <c r="X8" s="615"/>
      <c r="Y8" s="615"/>
      <c r="Z8" s="615"/>
      <c r="AA8" s="615"/>
      <c r="AB8" s="615"/>
      <c r="AC8" s="615"/>
      <c r="AD8" s="615"/>
      <c r="AE8" s="615"/>
      <c r="AF8" s="615"/>
      <c r="AG8" s="615"/>
      <c r="AH8" s="615"/>
      <c r="AI8" s="615"/>
      <c r="AJ8" s="615"/>
      <c r="AK8" s="615"/>
      <c r="AL8" s="615"/>
      <c r="AM8" s="615"/>
      <c r="AN8" s="615"/>
      <c r="AO8" s="615"/>
      <c r="AP8" s="615"/>
      <c r="AQ8" s="615"/>
      <c r="AR8" s="615"/>
      <c r="AS8" s="615"/>
      <c r="AT8" s="615"/>
      <c r="AU8" s="615"/>
      <c r="AV8" s="615"/>
      <c r="AW8" s="615"/>
      <c r="AX8" s="615"/>
      <c r="AY8" s="615"/>
      <c r="AZ8" s="615"/>
      <c r="BA8" s="615"/>
      <c r="BB8" s="615"/>
      <c r="BC8" s="615"/>
      <c r="BD8" s="615"/>
      <c r="BE8" s="615"/>
      <c r="BF8" s="615"/>
      <c r="BG8" s="615"/>
      <c r="BH8" s="615"/>
      <c r="BI8" s="615"/>
      <c r="BJ8" s="615"/>
      <c r="BK8" s="615"/>
      <c r="BL8" s="615"/>
      <c r="BM8" s="615"/>
      <c r="BN8" s="615"/>
      <c r="BO8" s="615"/>
      <c r="BP8" s="615"/>
      <c r="BQ8" s="615"/>
      <c r="BR8" s="615"/>
      <c r="BS8" s="615"/>
      <c r="BT8" s="615"/>
    </row>
    <row r="9" spans="1:72" s="548" customFormat="1" ht="30.75" customHeight="1" x14ac:dyDescent="0.25">
      <c r="A9" s="703">
        <v>1022</v>
      </c>
      <c r="B9" s="704" t="s">
        <v>632</v>
      </c>
      <c r="C9" s="706" t="s">
        <v>696</v>
      </c>
      <c r="D9" s="618">
        <v>70626561</v>
      </c>
      <c r="E9" s="617" t="s">
        <v>497</v>
      </c>
      <c r="F9" s="984"/>
      <c r="G9" s="985"/>
      <c r="H9" s="985"/>
      <c r="I9" s="985"/>
      <c r="J9" s="985"/>
      <c r="K9" s="985"/>
      <c r="L9" s="985"/>
      <c r="M9" s="985"/>
      <c r="N9" s="985"/>
      <c r="O9" s="615"/>
      <c r="P9" s="615"/>
      <c r="Q9" s="615"/>
      <c r="R9" s="615"/>
      <c r="S9" s="615"/>
      <c r="T9" s="615"/>
      <c r="U9" s="615"/>
      <c r="V9" s="615"/>
      <c r="W9" s="615"/>
      <c r="X9" s="615"/>
      <c r="Y9" s="615"/>
      <c r="Z9" s="615"/>
      <c r="AA9" s="615"/>
      <c r="AB9" s="615"/>
      <c r="AC9" s="615"/>
      <c r="AD9" s="615"/>
      <c r="AE9" s="615"/>
      <c r="AF9" s="615"/>
      <c r="AG9" s="615"/>
      <c r="AH9" s="615"/>
      <c r="AI9" s="615"/>
      <c r="AJ9" s="615"/>
      <c r="AK9" s="615"/>
      <c r="AL9" s="615"/>
      <c r="AM9" s="615"/>
      <c r="AN9" s="615"/>
      <c r="AO9" s="615"/>
      <c r="AP9" s="615"/>
      <c r="AQ9" s="615"/>
      <c r="AR9" s="615"/>
      <c r="AS9" s="615"/>
      <c r="AT9" s="615"/>
      <c r="AU9" s="615"/>
      <c r="AV9" s="615"/>
      <c r="AW9" s="615"/>
      <c r="AX9" s="615"/>
      <c r="AY9" s="615"/>
      <c r="AZ9" s="615"/>
      <c r="BA9" s="615"/>
      <c r="BB9" s="615"/>
      <c r="BC9" s="615"/>
      <c r="BD9" s="615"/>
      <c r="BE9" s="615"/>
      <c r="BF9" s="615"/>
      <c r="BG9" s="615"/>
      <c r="BH9" s="615"/>
      <c r="BI9" s="615"/>
      <c r="BJ9" s="615"/>
      <c r="BK9" s="615"/>
      <c r="BL9" s="615"/>
      <c r="BM9" s="615"/>
      <c r="BN9" s="615"/>
      <c r="BO9" s="615"/>
      <c r="BP9" s="615"/>
      <c r="BQ9" s="615"/>
      <c r="BR9" s="615"/>
      <c r="BS9" s="615"/>
      <c r="BT9" s="615"/>
    </row>
    <row r="10" spans="1:72" s="548" customFormat="1" ht="29.25" customHeight="1" x14ac:dyDescent="0.25">
      <c r="A10" s="703">
        <v>1024</v>
      </c>
      <c r="B10" s="704" t="s">
        <v>631</v>
      </c>
      <c r="C10" s="706" t="s">
        <v>734</v>
      </c>
      <c r="D10" s="618">
        <v>60341777</v>
      </c>
      <c r="E10" s="617" t="s">
        <v>497</v>
      </c>
      <c r="F10" s="982" t="s">
        <v>672</v>
      </c>
      <c r="G10" s="983"/>
      <c r="H10" s="983"/>
      <c r="I10" s="983"/>
      <c r="J10" s="983"/>
      <c r="K10" s="983"/>
      <c r="L10" s="983"/>
      <c r="M10" s="983"/>
      <c r="N10" s="983"/>
      <c r="O10" s="615"/>
      <c r="P10" s="615"/>
      <c r="Q10" s="615"/>
      <c r="R10" s="615"/>
      <c r="S10" s="615"/>
      <c r="T10" s="615"/>
      <c r="U10" s="615"/>
      <c r="V10" s="615"/>
      <c r="W10" s="615"/>
      <c r="X10" s="615"/>
      <c r="Y10" s="615"/>
      <c r="Z10" s="615"/>
      <c r="AA10" s="615"/>
      <c r="AB10" s="615"/>
      <c r="AC10" s="615"/>
      <c r="AD10" s="615"/>
      <c r="AE10" s="615"/>
      <c r="AF10" s="615"/>
      <c r="AG10" s="615"/>
      <c r="AH10" s="615"/>
      <c r="AI10" s="615"/>
      <c r="AJ10" s="615"/>
      <c r="AK10" s="615"/>
      <c r="AL10" s="615"/>
      <c r="AM10" s="615"/>
      <c r="AN10" s="615"/>
      <c r="AO10" s="615"/>
      <c r="AP10" s="615"/>
      <c r="AQ10" s="615"/>
      <c r="AR10" s="615"/>
      <c r="AS10" s="615"/>
      <c r="AT10" s="615"/>
      <c r="AU10" s="615"/>
      <c r="AV10" s="615"/>
      <c r="AW10" s="615"/>
      <c r="AX10" s="615"/>
      <c r="AY10" s="615"/>
      <c r="AZ10" s="615"/>
      <c r="BA10" s="615"/>
      <c r="BB10" s="615"/>
      <c r="BC10" s="615"/>
      <c r="BD10" s="615"/>
      <c r="BE10" s="615"/>
      <c r="BF10" s="615"/>
      <c r="BG10" s="615"/>
      <c r="BH10" s="615"/>
      <c r="BI10" s="615"/>
      <c r="BJ10" s="615"/>
      <c r="BK10" s="615"/>
      <c r="BL10" s="615"/>
      <c r="BM10" s="615"/>
      <c r="BN10" s="615"/>
      <c r="BO10" s="615"/>
      <c r="BP10" s="615"/>
      <c r="BQ10" s="615"/>
      <c r="BR10" s="615"/>
      <c r="BS10" s="615"/>
      <c r="BT10" s="615"/>
    </row>
    <row r="11" spans="1:72" s="548" customFormat="1" ht="30" customHeight="1" x14ac:dyDescent="0.25">
      <c r="A11" s="703">
        <v>1025</v>
      </c>
      <c r="B11" s="704" t="s">
        <v>630</v>
      </c>
      <c r="C11" s="707" t="s">
        <v>735</v>
      </c>
      <c r="D11" s="616">
        <v>68911921</v>
      </c>
      <c r="E11" s="617" t="s">
        <v>486</v>
      </c>
      <c r="F11" s="982" t="s">
        <v>670</v>
      </c>
      <c r="G11" s="983"/>
      <c r="H11" s="983"/>
      <c r="I11" s="983"/>
      <c r="J11" s="983"/>
      <c r="K11" s="983"/>
      <c r="L11" s="983"/>
      <c r="M11" s="983"/>
      <c r="N11" s="983"/>
      <c r="O11" s="615"/>
      <c r="P11" s="615"/>
      <c r="Q11" s="615"/>
      <c r="R11" s="615"/>
      <c r="S11" s="615"/>
      <c r="T11" s="615"/>
      <c r="U11" s="615"/>
      <c r="V11" s="615"/>
      <c r="W11" s="615"/>
      <c r="X11" s="615"/>
      <c r="Y11" s="615"/>
      <c r="Z11" s="615"/>
      <c r="AA11" s="615"/>
      <c r="AB11" s="615"/>
      <c r="AC11" s="615"/>
      <c r="AD11" s="615"/>
      <c r="AE11" s="615"/>
      <c r="AF11" s="615"/>
      <c r="AG11" s="615"/>
      <c r="AH11" s="615"/>
      <c r="AI11" s="615"/>
      <c r="AJ11" s="615"/>
      <c r="AK11" s="615"/>
      <c r="AL11" s="615"/>
      <c r="AM11" s="615"/>
      <c r="AN11" s="615"/>
      <c r="AO11" s="615"/>
      <c r="AP11" s="615"/>
      <c r="AQ11" s="615"/>
      <c r="AR11" s="615"/>
      <c r="AS11" s="615"/>
      <c r="AT11" s="615"/>
      <c r="AU11" s="615"/>
      <c r="AV11" s="615"/>
      <c r="AW11" s="615"/>
      <c r="AX11" s="615"/>
      <c r="AY11" s="615"/>
      <c r="AZ11" s="615"/>
      <c r="BA11" s="615"/>
      <c r="BB11" s="615"/>
      <c r="BC11" s="615"/>
      <c r="BD11" s="615"/>
      <c r="BE11" s="615"/>
      <c r="BF11" s="615"/>
      <c r="BG11" s="615"/>
      <c r="BH11" s="615"/>
      <c r="BI11" s="615"/>
      <c r="BJ11" s="615"/>
      <c r="BK11" s="615"/>
      <c r="BL11" s="615"/>
      <c r="BM11" s="615"/>
      <c r="BN11" s="615"/>
      <c r="BO11" s="615"/>
      <c r="BP11" s="615"/>
      <c r="BQ11" s="615"/>
      <c r="BR11" s="615"/>
      <c r="BS11" s="615"/>
      <c r="BT11" s="615"/>
    </row>
    <row r="12" spans="1:72" s="548" customFormat="1" ht="29.25" customHeight="1" x14ac:dyDescent="0.25">
      <c r="A12" s="703">
        <v>1026</v>
      </c>
      <c r="B12" s="704" t="s">
        <v>629</v>
      </c>
      <c r="C12" s="707" t="s">
        <v>697</v>
      </c>
      <c r="D12" s="616">
        <v>68911947</v>
      </c>
      <c r="E12" s="617" t="s">
        <v>486</v>
      </c>
      <c r="F12" s="984"/>
      <c r="G12" s="985"/>
      <c r="H12" s="985"/>
      <c r="I12" s="985"/>
      <c r="J12" s="985"/>
      <c r="K12" s="985"/>
      <c r="L12" s="985"/>
      <c r="M12" s="985"/>
      <c r="N12" s="985"/>
      <c r="O12" s="615"/>
      <c r="P12" s="615"/>
      <c r="Q12" s="615"/>
      <c r="R12" s="615"/>
      <c r="S12" s="615"/>
      <c r="T12" s="615"/>
      <c r="U12" s="615"/>
      <c r="V12" s="615"/>
      <c r="W12" s="615"/>
      <c r="X12" s="615"/>
      <c r="Y12" s="615"/>
      <c r="Z12" s="615"/>
      <c r="AA12" s="615"/>
      <c r="AB12" s="615"/>
      <c r="AC12" s="615"/>
      <c r="AD12" s="615"/>
      <c r="AE12" s="615"/>
      <c r="AF12" s="615"/>
      <c r="AG12" s="615"/>
      <c r="AH12" s="615"/>
      <c r="AI12" s="615"/>
      <c r="AJ12" s="615"/>
      <c r="AK12" s="615"/>
      <c r="AL12" s="615"/>
      <c r="AM12" s="615"/>
      <c r="AN12" s="615"/>
      <c r="AO12" s="615"/>
      <c r="AP12" s="615"/>
      <c r="AQ12" s="615"/>
      <c r="AR12" s="615"/>
      <c r="AS12" s="615"/>
      <c r="AT12" s="615"/>
      <c r="AU12" s="615"/>
      <c r="AV12" s="615"/>
      <c r="AW12" s="615"/>
      <c r="AX12" s="615"/>
      <c r="AY12" s="615"/>
      <c r="AZ12" s="615"/>
      <c r="BA12" s="615"/>
      <c r="BB12" s="615"/>
      <c r="BC12" s="615"/>
      <c r="BD12" s="615"/>
      <c r="BE12" s="615"/>
      <c r="BF12" s="615"/>
      <c r="BG12" s="615"/>
      <c r="BH12" s="615"/>
      <c r="BI12" s="615"/>
      <c r="BJ12" s="615"/>
      <c r="BK12" s="615"/>
      <c r="BL12" s="615"/>
      <c r="BM12" s="615"/>
      <c r="BN12" s="615"/>
      <c r="BO12" s="615"/>
      <c r="BP12" s="615"/>
      <c r="BQ12" s="615"/>
      <c r="BR12" s="615"/>
      <c r="BS12" s="615"/>
      <c r="BT12" s="615"/>
    </row>
    <row r="13" spans="1:72" s="548" customFormat="1" ht="31.5" customHeight="1" x14ac:dyDescent="0.25">
      <c r="A13" s="703">
        <v>1032</v>
      </c>
      <c r="B13" s="704" t="s">
        <v>628</v>
      </c>
      <c r="C13" s="706" t="s">
        <v>736</v>
      </c>
      <c r="D13" s="618">
        <v>61989789</v>
      </c>
      <c r="E13" s="617" t="s">
        <v>484</v>
      </c>
      <c r="F13" s="982" t="s">
        <v>664</v>
      </c>
      <c r="G13" s="983"/>
      <c r="H13" s="983"/>
      <c r="I13" s="983"/>
      <c r="J13" s="983"/>
      <c r="K13" s="983"/>
      <c r="L13" s="983"/>
      <c r="M13" s="983"/>
      <c r="N13" s="983"/>
      <c r="O13" s="615"/>
      <c r="P13" s="615"/>
      <c r="Q13" s="615"/>
      <c r="R13" s="615"/>
      <c r="S13" s="615"/>
      <c r="T13" s="615"/>
      <c r="U13" s="615"/>
      <c r="V13" s="615"/>
      <c r="W13" s="615"/>
      <c r="X13" s="615"/>
      <c r="Y13" s="615"/>
      <c r="Z13" s="615"/>
      <c r="AA13" s="615"/>
      <c r="AB13" s="615"/>
      <c r="AC13" s="615"/>
      <c r="AD13" s="615"/>
      <c r="AE13" s="615"/>
      <c r="AF13" s="615"/>
      <c r="AG13" s="615"/>
      <c r="AH13" s="615"/>
      <c r="AI13" s="615"/>
      <c r="AJ13" s="615"/>
      <c r="AK13" s="615"/>
      <c r="AL13" s="615"/>
      <c r="AM13" s="615"/>
      <c r="AN13" s="615"/>
      <c r="AO13" s="615"/>
      <c r="AP13" s="615"/>
      <c r="AQ13" s="615"/>
      <c r="AR13" s="615"/>
      <c r="AS13" s="615"/>
      <c r="AT13" s="615"/>
      <c r="AU13" s="615"/>
      <c r="AV13" s="615"/>
      <c r="AW13" s="615"/>
      <c r="AX13" s="615"/>
      <c r="AY13" s="615"/>
      <c r="AZ13" s="615"/>
      <c r="BA13" s="615"/>
      <c r="BB13" s="615"/>
      <c r="BC13" s="615"/>
      <c r="BD13" s="615"/>
      <c r="BE13" s="615"/>
      <c r="BF13" s="615"/>
      <c r="BG13" s="615"/>
      <c r="BH13" s="615"/>
      <c r="BI13" s="615"/>
      <c r="BJ13" s="615"/>
      <c r="BK13" s="615"/>
      <c r="BL13" s="615"/>
      <c r="BM13" s="615"/>
      <c r="BN13" s="615"/>
      <c r="BO13" s="615"/>
      <c r="BP13" s="615"/>
      <c r="BQ13" s="615"/>
      <c r="BR13" s="615"/>
      <c r="BS13" s="615"/>
      <c r="BT13" s="615"/>
    </row>
    <row r="14" spans="1:72" s="548" customFormat="1" ht="33.75" customHeight="1" x14ac:dyDescent="0.25">
      <c r="A14" s="703">
        <v>1033</v>
      </c>
      <c r="B14" s="704" t="s">
        <v>627</v>
      </c>
      <c r="C14" s="706" t="s">
        <v>698</v>
      </c>
      <c r="D14" s="618">
        <v>61989762</v>
      </c>
      <c r="E14" s="617" t="s">
        <v>484</v>
      </c>
      <c r="F14" s="984"/>
      <c r="G14" s="985"/>
      <c r="H14" s="985"/>
      <c r="I14" s="985"/>
      <c r="J14" s="985"/>
      <c r="K14" s="985"/>
      <c r="L14" s="985"/>
      <c r="M14" s="985"/>
      <c r="N14" s="985"/>
      <c r="O14" s="615"/>
      <c r="P14" s="615"/>
      <c r="Q14" s="615"/>
      <c r="R14" s="615"/>
      <c r="S14" s="615"/>
      <c r="T14" s="615"/>
      <c r="U14" s="615"/>
      <c r="V14" s="615"/>
      <c r="W14" s="615"/>
      <c r="X14" s="615"/>
      <c r="Y14" s="615"/>
      <c r="Z14" s="615"/>
      <c r="AA14" s="615"/>
      <c r="AB14" s="615"/>
      <c r="AC14" s="615"/>
      <c r="AD14" s="615"/>
      <c r="AE14" s="615"/>
      <c r="AF14" s="615"/>
      <c r="AG14" s="615"/>
      <c r="AH14" s="615"/>
      <c r="AI14" s="615"/>
      <c r="AJ14" s="615"/>
      <c r="AK14" s="615"/>
      <c r="AL14" s="615"/>
      <c r="AM14" s="615"/>
      <c r="AN14" s="615"/>
      <c r="AO14" s="615"/>
      <c r="AP14" s="615"/>
      <c r="AQ14" s="615"/>
      <c r="AR14" s="615"/>
      <c r="AS14" s="615"/>
      <c r="AT14" s="615"/>
      <c r="AU14" s="615"/>
      <c r="AV14" s="615"/>
      <c r="AW14" s="615"/>
      <c r="AX14" s="615"/>
      <c r="AY14" s="615"/>
      <c r="AZ14" s="615"/>
      <c r="BA14" s="615"/>
      <c r="BB14" s="615"/>
      <c r="BC14" s="615"/>
      <c r="BD14" s="615"/>
      <c r="BE14" s="615"/>
      <c r="BF14" s="615"/>
      <c r="BG14" s="615"/>
      <c r="BH14" s="615"/>
      <c r="BI14" s="615"/>
      <c r="BJ14" s="615"/>
      <c r="BK14" s="615"/>
      <c r="BL14" s="615"/>
      <c r="BM14" s="615"/>
      <c r="BN14" s="615"/>
      <c r="BO14" s="615"/>
      <c r="BP14" s="615"/>
      <c r="BQ14" s="615"/>
      <c r="BR14" s="615"/>
      <c r="BS14" s="615"/>
      <c r="BT14" s="615"/>
    </row>
    <row r="15" spans="1:72" s="548" customFormat="1" ht="32.25" customHeight="1" x14ac:dyDescent="0.25">
      <c r="A15" s="703">
        <v>1034</v>
      </c>
      <c r="B15" s="704" t="s">
        <v>626</v>
      </c>
      <c r="C15" s="706" t="s">
        <v>737</v>
      </c>
      <c r="D15" s="618">
        <v>61989771</v>
      </c>
      <c r="E15" s="617" t="s">
        <v>484</v>
      </c>
      <c r="F15" s="982" t="s">
        <v>665</v>
      </c>
      <c r="G15" s="983"/>
      <c r="H15" s="983"/>
      <c r="I15" s="983"/>
      <c r="J15" s="983"/>
      <c r="K15" s="983"/>
      <c r="L15" s="983"/>
      <c r="M15" s="983"/>
      <c r="N15" s="983"/>
      <c r="O15" s="615"/>
      <c r="P15" s="615"/>
      <c r="Q15" s="615"/>
      <c r="R15" s="615"/>
      <c r="S15" s="615"/>
      <c r="T15" s="615"/>
      <c r="U15" s="615"/>
      <c r="V15" s="615"/>
      <c r="W15" s="615"/>
      <c r="X15" s="615"/>
      <c r="Y15" s="615"/>
      <c r="Z15" s="615"/>
      <c r="AA15" s="615"/>
      <c r="AB15" s="615"/>
      <c r="AC15" s="615"/>
      <c r="AD15" s="615"/>
      <c r="AE15" s="615"/>
      <c r="AF15" s="615"/>
      <c r="AG15" s="615"/>
      <c r="AH15" s="615"/>
      <c r="AI15" s="615"/>
      <c r="AJ15" s="615"/>
      <c r="AK15" s="615"/>
      <c r="AL15" s="615"/>
      <c r="AM15" s="615"/>
      <c r="AN15" s="615"/>
      <c r="AO15" s="615"/>
      <c r="AP15" s="615"/>
      <c r="AQ15" s="615"/>
      <c r="AR15" s="615"/>
      <c r="AS15" s="615"/>
      <c r="AT15" s="615"/>
      <c r="AU15" s="615"/>
      <c r="AV15" s="615"/>
      <c r="AW15" s="615"/>
      <c r="AX15" s="615"/>
      <c r="AY15" s="615"/>
      <c r="AZ15" s="615"/>
      <c r="BA15" s="615"/>
      <c r="BB15" s="615"/>
      <c r="BC15" s="615"/>
      <c r="BD15" s="615"/>
      <c r="BE15" s="615"/>
      <c r="BF15" s="615"/>
      <c r="BG15" s="615"/>
      <c r="BH15" s="615"/>
      <c r="BI15" s="615"/>
      <c r="BJ15" s="615"/>
      <c r="BK15" s="615"/>
      <c r="BL15" s="615"/>
      <c r="BM15" s="615"/>
      <c r="BN15" s="615"/>
      <c r="BO15" s="615"/>
      <c r="BP15" s="615"/>
      <c r="BQ15" s="615"/>
      <c r="BR15" s="615"/>
      <c r="BS15" s="615"/>
      <c r="BT15" s="615"/>
    </row>
    <row r="16" spans="1:72" s="548" customFormat="1" ht="32.25" customHeight="1" x14ac:dyDescent="0.25">
      <c r="A16" s="703">
        <v>1036</v>
      </c>
      <c r="B16" s="704" t="s">
        <v>625</v>
      </c>
      <c r="C16" s="706" t="s">
        <v>845</v>
      </c>
      <c r="D16" s="616">
        <v>61985988</v>
      </c>
      <c r="E16" s="617" t="s">
        <v>489</v>
      </c>
      <c r="F16" s="982" t="s">
        <v>846</v>
      </c>
      <c r="G16" s="983"/>
      <c r="H16" s="983"/>
      <c r="I16" s="983"/>
      <c r="J16" s="983"/>
      <c r="K16" s="983"/>
      <c r="L16" s="983"/>
      <c r="M16" s="983"/>
      <c r="N16" s="983"/>
      <c r="O16" s="615"/>
      <c r="P16" s="615"/>
      <c r="Q16" s="615"/>
      <c r="R16" s="615"/>
      <c r="S16" s="615"/>
      <c r="T16" s="615"/>
      <c r="U16" s="615"/>
      <c r="V16" s="615"/>
      <c r="W16" s="615"/>
      <c r="X16" s="615"/>
      <c r="Y16" s="615"/>
      <c r="Z16" s="615"/>
      <c r="AA16" s="615"/>
      <c r="AB16" s="615"/>
      <c r="AC16" s="615"/>
      <c r="AD16" s="615"/>
      <c r="AE16" s="615"/>
      <c r="AF16" s="615"/>
      <c r="AG16" s="615"/>
      <c r="AH16" s="615"/>
      <c r="AI16" s="615"/>
      <c r="AJ16" s="615"/>
      <c r="AK16" s="615"/>
      <c r="AL16" s="615"/>
      <c r="AM16" s="615"/>
      <c r="AN16" s="615"/>
      <c r="AO16" s="615"/>
      <c r="AP16" s="615"/>
      <c r="AQ16" s="615"/>
      <c r="AR16" s="615"/>
      <c r="AS16" s="615"/>
      <c r="AT16" s="615"/>
      <c r="AU16" s="615"/>
      <c r="AV16" s="615"/>
      <c r="AW16" s="615"/>
      <c r="AX16" s="615"/>
      <c r="AY16" s="615"/>
      <c r="AZ16" s="615"/>
      <c r="BA16" s="615"/>
      <c r="BB16" s="615"/>
      <c r="BC16" s="615"/>
      <c r="BD16" s="615"/>
      <c r="BE16" s="615"/>
      <c r="BF16" s="615"/>
      <c r="BG16" s="615"/>
      <c r="BH16" s="615"/>
      <c r="BI16" s="615"/>
      <c r="BJ16" s="615"/>
      <c r="BK16" s="615"/>
      <c r="BL16" s="615"/>
      <c r="BM16" s="615"/>
      <c r="BN16" s="615"/>
      <c r="BO16" s="615"/>
      <c r="BP16" s="615"/>
      <c r="BQ16" s="615"/>
      <c r="BR16" s="615"/>
      <c r="BS16" s="615"/>
      <c r="BT16" s="615"/>
    </row>
    <row r="17" spans="1:72" s="548" customFormat="1" ht="30" customHeight="1" x14ac:dyDescent="0.25">
      <c r="A17" s="703">
        <v>1037</v>
      </c>
      <c r="B17" s="704" t="s">
        <v>624</v>
      </c>
      <c r="C17" s="707" t="s">
        <v>738</v>
      </c>
      <c r="D17" s="616">
        <v>49558978</v>
      </c>
      <c r="E17" s="617" t="s">
        <v>489</v>
      </c>
      <c r="F17" s="982" t="s">
        <v>847</v>
      </c>
      <c r="G17" s="983"/>
      <c r="H17" s="983"/>
      <c r="I17" s="983"/>
      <c r="J17" s="983"/>
      <c r="K17" s="983"/>
      <c r="L17" s="983"/>
      <c r="M17" s="983"/>
      <c r="N17" s="983"/>
      <c r="O17" s="615"/>
      <c r="P17" s="615"/>
      <c r="Q17" s="615"/>
      <c r="R17" s="615"/>
      <c r="S17" s="615"/>
      <c r="T17" s="615"/>
      <c r="U17" s="615"/>
      <c r="V17" s="615"/>
      <c r="W17" s="615"/>
      <c r="X17" s="615"/>
      <c r="Y17" s="615"/>
      <c r="Z17" s="615"/>
      <c r="AA17" s="615"/>
      <c r="AB17" s="615"/>
      <c r="AC17" s="615"/>
      <c r="AD17" s="615"/>
      <c r="AE17" s="615"/>
      <c r="AF17" s="615"/>
      <c r="AG17" s="615"/>
      <c r="AH17" s="615"/>
      <c r="AI17" s="615"/>
      <c r="AJ17" s="615"/>
      <c r="AK17" s="615"/>
      <c r="AL17" s="615"/>
      <c r="AM17" s="615"/>
      <c r="AN17" s="615"/>
      <c r="AO17" s="615"/>
      <c r="AP17" s="615"/>
      <c r="AQ17" s="615"/>
      <c r="AR17" s="615"/>
      <c r="AS17" s="615"/>
      <c r="AT17" s="615"/>
      <c r="AU17" s="615"/>
      <c r="AV17" s="615"/>
      <c r="AW17" s="615"/>
      <c r="AX17" s="615"/>
      <c r="AY17" s="615"/>
      <c r="AZ17" s="615"/>
      <c r="BA17" s="615"/>
      <c r="BB17" s="615"/>
      <c r="BC17" s="615"/>
      <c r="BD17" s="615"/>
      <c r="BE17" s="615"/>
      <c r="BF17" s="615"/>
      <c r="BG17" s="615"/>
      <c r="BH17" s="615"/>
      <c r="BI17" s="615"/>
      <c r="BJ17" s="615"/>
      <c r="BK17" s="615"/>
      <c r="BL17" s="615"/>
      <c r="BM17" s="615"/>
      <c r="BN17" s="615"/>
      <c r="BO17" s="615"/>
      <c r="BP17" s="615"/>
      <c r="BQ17" s="615"/>
      <c r="BR17" s="615"/>
      <c r="BS17" s="615"/>
      <c r="BT17" s="615"/>
    </row>
    <row r="18" spans="1:72" s="548" customFormat="1" ht="32.25" customHeight="1" x14ac:dyDescent="0.25">
      <c r="A18" s="703">
        <v>1038</v>
      </c>
      <c r="B18" s="704" t="s">
        <v>623</v>
      </c>
      <c r="C18" s="708" t="s">
        <v>739</v>
      </c>
      <c r="D18" s="616">
        <v>61985953</v>
      </c>
      <c r="E18" s="617" t="s">
        <v>489</v>
      </c>
      <c r="F18" s="982" t="s">
        <v>666</v>
      </c>
      <c r="G18" s="983"/>
      <c r="H18" s="983"/>
      <c r="I18" s="983"/>
      <c r="J18" s="983"/>
      <c r="K18" s="983"/>
      <c r="L18" s="983"/>
      <c r="M18" s="983"/>
      <c r="N18" s="983"/>
      <c r="O18" s="615"/>
      <c r="P18" s="615"/>
      <c r="Q18" s="615"/>
      <c r="R18" s="615"/>
      <c r="S18" s="615"/>
      <c r="T18" s="615"/>
      <c r="U18" s="615"/>
      <c r="V18" s="615"/>
      <c r="W18" s="615"/>
      <c r="X18" s="615"/>
      <c r="Y18" s="615"/>
      <c r="Z18" s="615"/>
      <c r="AA18" s="615"/>
      <c r="AB18" s="615"/>
      <c r="AC18" s="615"/>
      <c r="AD18" s="615"/>
      <c r="AE18" s="615"/>
      <c r="AF18" s="615"/>
      <c r="AG18" s="615"/>
      <c r="AH18" s="615"/>
      <c r="AI18" s="615"/>
      <c r="AJ18" s="615"/>
      <c r="AK18" s="615"/>
      <c r="AL18" s="615"/>
      <c r="AM18" s="615"/>
      <c r="AN18" s="615"/>
      <c r="AO18" s="615"/>
      <c r="AP18" s="615"/>
      <c r="AQ18" s="615"/>
      <c r="AR18" s="615"/>
      <c r="AS18" s="615"/>
      <c r="AT18" s="615"/>
      <c r="AU18" s="615"/>
      <c r="AV18" s="615"/>
      <c r="AW18" s="615"/>
      <c r="AX18" s="615"/>
      <c r="AY18" s="615"/>
      <c r="AZ18" s="615"/>
      <c r="BA18" s="615"/>
      <c r="BB18" s="615"/>
      <c r="BC18" s="615"/>
      <c r="BD18" s="615"/>
      <c r="BE18" s="615"/>
      <c r="BF18" s="615"/>
      <c r="BG18" s="615"/>
      <c r="BH18" s="615"/>
      <c r="BI18" s="615"/>
      <c r="BJ18" s="615"/>
      <c r="BK18" s="615"/>
      <c r="BL18" s="615"/>
      <c r="BM18" s="615"/>
      <c r="BN18" s="615"/>
      <c r="BO18" s="615"/>
      <c r="BP18" s="615"/>
      <c r="BQ18" s="615"/>
      <c r="BR18" s="615"/>
      <c r="BS18" s="615"/>
      <c r="BT18" s="615"/>
    </row>
    <row r="19" spans="1:72" s="550" customFormat="1" ht="29.25" customHeight="1" x14ac:dyDescent="0.25">
      <c r="A19" s="703">
        <v>1040</v>
      </c>
      <c r="B19" s="704" t="s">
        <v>622</v>
      </c>
      <c r="C19" s="706" t="s">
        <v>740</v>
      </c>
      <c r="D19" s="618">
        <v>49589768</v>
      </c>
      <c r="E19" s="617" t="s">
        <v>497</v>
      </c>
      <c r="F19" s="982" t="s">
        <v>667</v>
      </c>
      <c r="G19" s="983"/>
      <c r="H19" s="983"/>
      <c r="I19" s="983"/>
      <c r="J19" s="983"/>
      <c r="K19" s="983"/>
      <c r="L19" s="983"/>
      <c r="M19" s="983"/>
      <c r="N19" s="983"/>
      <c r="O19" s="619"/>
      <c r="P19" s="619"/>
      <c r="Q19" s="619"/>
      <c r="R19" s="619"/>
      <c r="S19" s="619"/>
      <c r="T19" s="619"/>
      <c r="U19" s="619"/>
      <c r="V19" s="619"/>
      <c r="W19" s="619"/>
      <c r="X19" s="619"/>
      <c r="Y19" s="619"/>
      <c r="Z19" s="619"/>
      <c r="AA19" s="619"/>
      <c r="AB19" s="619"/>
      <c r="AC19" s="619"/>
      <c r="AD19" s="619"/>
      <c r="AE19" s="619"/>
      <c r="AF19" s="619"/>
      <c r="AG19" s="619"/>
      <c r="AH19" s="619"/>
      <c r="AI19" s="619"/>
      <c r="AJ19" s="619"/>
      <c r="AK19" s="619"/>
      <c r="AL19" s="619"/>
      <c r="AM19" s="619"/>
      <c r="AN19" s="619"/>
      <c r="AO19" s="619"/>
      <c r="AP19" s="619"/>
      <c r="AQ19" s="619"/>
      <c r="AR19" s="619"/>
      <c r="AS19" s="619"/>
      <c r="AT19" s="619"/>
      <c r="AU19" s="619"/>
      <c r="AV19" s="619"/>
      <c r="AW19" s="619"/>
      <c r="AX19" s="619"/>
      <c r="AY19" s="619"/>
      <c r="AZ19" s="619"/>
      <c r="BA19" s="619"/>
      <c r="BB19" s="619"/>
      <c r="BC19" s="619"/>
      <c r="BD19" s="619"/>
      <c r="BE19" s="619"/>
      <c r="BF19" s="619"/>
      <c r="BG19" s="619"/>
      <c r="BH19" s="619"/>
      <c r="BI19" s="619"/>
      <c r="BJ19" s="619"/>
      <c r="BK19" s="619"/>
      <c r="BL19" s="619"/>
      <c r="BM19" s="619"/>
      <c r="BN19" s="619"/>
      <c r="BO19" s="619"/>
      <c r="BP19" s="619"/>
      <c r="BQ19" s="619"/>
      <c r="BR19" s="619"/>
      <c r="BS19" s="619"/>
      <c r="BT19" s="619"/>
    </row>
    <row r="20" spans="1:72" s="550" customFormat="1" ht="26.25" customHeight="1" x14ac:dyDescent="0.25">
      <c r="A20" s="703">
        <v>1041</v>
      </c>
      <c r="B20" s="704" t="s">
        <v>621</v>
      </c>
      <c r="C20" s="706" t="s">
        <v>741</v>
      </c>
      <c r="D20" s="618">
        <v>49589725</v>
      </c>
      <c r="E20" s="617" t="s">
        <v>497</v>
      </c>
      <c r="F20" s="982" t="s">
        <v>668</v>
      </c>
      <c r="G20" s="983"/>
      <c r="H20" s="983"/>
      <c r="I20" s="983"/>
      <c r="J20" s="983"/>
      <c r="K20" s="983"/>
      <c r="L20" s="983"/>
      <c r="M20" s="983"/>
      <c r="N20" s="983"/>
      <c r="O20" s="619"/>
      <c r="P20" s="619"/>
      <c r="Q20" s="619"/>
      <c r="R20" s="619"/>
      <c r="S20" s="619"/>
      <c r="T20" s="619"/>
      <c r="U20" s="619"/>
      <c r="V20" s="619"/>
      <c r="W20" s="619"/>
      <c r="X20" s="619"/>
      <c r="Y20" s="619"/>
      <c r="Z20" s="619"/>
      <c r="AA20" s="619"/>
      <c r="AB20" s="619"/>
      <c r="AC20" s="619"/>
      <c r="AD20" s="619"/>
      <c r="AE20" s="619"/>
      <c r="AF20" s="619"/>
      <c r="AG20" s="619"/>
      <c r="AH20" s="619"/>
      <c r="AI20" s="619"/>
      <c r="AJ20" s="619"/>
      <c r="AK20" s="619"/>
      <c r="AL20" s="619"/>
      <c r="AM20" s="619"/>
      <c r="AN20" s="619"/>
      <c r="AO20" s="619"/>
      <c r="AP20" s="619"/>
      <c r="AQ20" s="619"/>
      <c r="AR20" s="619"/>
      <c r="AS20" s="619"/>
      <c r="AT20" s="619"/>
      <c r="AU20" s="619"/>
      <c r="AV20" s="619"/>
      <c r="AW20" s="619"/>
      <c r="AX20" s="619"/>
      <c r="AY20" s="619"/>
      <c r="AZ20" s="619"/>
      <c r="BA20" s="619"/>
      <c r="BB20" s="619"/>
      <c r="BC20" s="619"/>
      <c r="BD20" s="619"/>
      <c r="BE20" s="619"/>
      <c r="BF20" s="619"/>
      <c r="BG20" s="619"/>
      <c r="BH20" s="619"/>
      <c r="BI20" s="619"/>
      <c r="BJ20" s="619"/>
      <c r="BK20" s="619"/>
      <c r="BL20" s="619"/>
      <c r="BM20" s="619"/>
      <c r="BN20" s="619"/>
      <c r="BO20" s="619"/>
      <c r="BP20" s="619"/>
      <c r="BQ20" s="619"/>
      <c r="BR20" s="619"/>
      <c r="BS20" s="619"/>
      <c r="BT20" s="619"/>
    </row>
    <row r="21" spans="1:72" s="550" customFormat="1" ht="30.75" customHeight="1" x14ac:dyDescent="0.25">
      <c r="A21" s="703">
        <v>1043</v>
      </c>
      <c r="B21" s="704" t="s">
        <v>620</v>
      </c>
      <c r="C21" s="707" t="s">
        <v>742</v>
      </c>
      <c r="D21" s="616">
        <v>68911513</v>
      </c>
      <c r="E21" s="617" t="s">
        <v>486</v>
      </c>
      <c r="F21" s="982" t="s">
        <v>669</v>
      </c>
      <c r="G21" s="983"/>
      <c r="H21" s="983"/>
      <c r="I21" s="983"/>
      <c r="J21" s="983"/>
      <c r="K21" s="983"/>
      <c r="L21" s="983"/>
      <c r="M21" s="983"/>
      <c r="N21" s="983"/>
      <c r="O21" s="619"/>
      <c r="P21" s="619"/>
      <c r="Q21" s="619"/>
      <c r="R21" s="619"/>
      <c r="S21" s="619"/>
      <c r="T21" s="619"/>
      <c r="U21" s="619"/>
      <c r="V21" s="619"/>
      <c r="W21" s="619"/>
      <c r="X21" s="619"/>
      <c r="Y21" s="619"/>
      <c r="Z21" s="619"/>
      <c r="AA21" s="619"/>
      <c r="AB21" s="619"/>
      <c r="AC21" s="619"/>
      <c r="AD21" s="619"/>
      <c r="AE21" s="619"/>
      <c r="AF21" s="619"/>
      <c r="AG21" s="619"/>
      <c r="AH21" s="619"/>
      <c r="AI21" s="619"/>
      <c r="AJ21" s="619"/>
      <c r="AK21" s="619"/>
      <c r="AL21" s="619"/>
      <c r="AM21" s="619"/>
      <c r="AN21" s="619"/>
      <c r="AO21" s="619"/>
      <c r="AP21" s="619"/>
      <c r="AQ21" s="619"/>
      <c r="AR21" s="619"/>
      <c r="AS21" s="619"/>
      <c r="AT21" s="619"/>
      <c r="AU21" s="619"/>
      <c r="AV21" s="619"/>
      <c r="AW21" s="619"/>
      <c r="AX21" s="619"/>
      <c r="AY21" s="619"/>
      <c r="AZ21" s="619"/>
      <c r="BA21" s="619"/>
      <c r="BB21" s="619"/>
      <c r="BC21" s="619"/>
      <c r="BD21" s="619"/>
      <c r="BE21" s="619"/>
      <c r="BF21" s="619"/>
      <c r="BG21" s="619"/>
      <c r="BH21" s="619"/>
      <c r="BI21" s="619"/>
      <c r="BJ21" s="619"/>
      <c r="BK21" s="619"/>
      <c r="BL21" s="619"/>
      <c r="BM21" s="619"/>
      <c r="BN21" s="619"/>
      <c r="BO21" s="619"/>
      <c r="BP21" s="619"/>
      <c r="BQ21" s="619"/>
      <c r="BR21" s="619"/>
      <c r="BS21" s="619"/>
      <c r="BT21" s="619"/>
    </row>
    <row r="22" spans="1:72" s="550" customFormat="1" ht="31.5" customHeight="1" x14ac:dyDescent="0.25">
      <c r="A22" s="703">
        <v>1100</v>
      </c>
      <c r="B22" s="704" t="s">
        <v>619</v>
      </c>
      <c r="C22" s="706" t="s">
        <v>743</v>
      </c>
      <c r="D22" s="613" t="s">
        <v>618</v>
      </c>
      <c r="E22" s="614" t="s">
        <v>484</v>
      </c>
      <c r="F22" s="982" t="s">
        <v>650</v>
      </c>
      <c r="G22" s="983"/>
      <c r="H22" s="983"/>
      <c r="I22" s="983"/>
      <c r="J22" s="983"/>
      <c r="K22" s="983"/>
      <c r="L22" s="983"/>
      <c r="M22" s="983"/>
      <c r="N22" s="983"/>
      <c r="O22" s="619"/>
      <c r="P22" s="619"/>
      <c r="Q22" s="619"/>
      <c r="R22" s="619"/>
      <c r="S22" s="619"/>
      <c r="T22" s="619"/>
      <c r="U22" s="619"/>
      <c r="V22" s="619"/>
      <c r="W22" s="619"/>
      <c r="X22" s="619"/>
      <c r="Y22" s="619"/>
      <c r="Z22" s="619"/>
      <c r="AA22" s="619"/>
      <c r="AB22" s="619"/>
      <c r="AC22" s="619"/>
      <c r="AD22" s="619"/>
      <c r="AE22" s="619"/>
      <c r="AF22" s="619"/>
      <c r="AG22" s="619"/>
      <c r="AH22" s="619"/>
      <c r="AI22" s="619"/>
      <c r="AJ22" s="619"/>
      <c r="AK22" s="619"/>
      <c r="AL22" s="619"/>
      <c r="AM22" s="619"/>
      <c r="AN22" s="619"/>
      <c r="AO22" s="619"/>
      <c r="AP22" s="619"/>
      <c r="AQ22" s="619"/>
      <c r="AR22" s="619"/>
      <c r="AS22" s="619"/>
      <c r="AT22" s="619"/>
      <c r="AU22" s="619"/>
      <c r="AV22" s="619"/>
      <c r="AW22" s="619"/>
      <c r="AX22" s="619"/>
      <c r="AY22" s="619"/>
      <c r="AZ22" s="619"/>
      <c r="BA22" s="619"/>
      <c r="BB22" s="619"/>
      <c r="BC22" s="619"/>
      <c r="BD22" s="619"/>
      <c r="BE22" s="619"/>
      <c r="BF22" s="619"/>
      <c r="BG22" s="619"/>
      <c r="BH22" s="619"/>
      <c r="BI22" s="619"/>
      <c r="BJ22" s="619"/>
      <c r="BK22" s="619"/>
      <c r="BL22" s="619"/>
      <c r="BM22" s="619"/>
      <c r="BN22" s="619"/>
      <c r="BO22" s="619"/>
      <c r="BP22" s="619"/>
      <c r="BQ22" s="619"/>
      <c r="BR22" s="619"/>
      <c r="BS22" s="619"/>
      <c r="BT22" s="619"/>
    </row>
    <row r="23" spans="1:72" s="550" customFormat="1" ht="29.25" customHeight="1" x14ac:dyDescent="0.25">
      <c r="A23" s="703">
        <v>1101</v>
      </c>
      <c r="B23" s="704" t="s">
        <v>617</v>
      </c>
      <c r="C23" s="706" t="s">
        <v>745</v>
      </c>
      <c r="D23" s="613" t="s">
        <v>616</v>
      </c>
      <c r="E23" s="614" t="s">
        <v>484</v>
      </c>
      <c r="F23" s="982" t="s">
        <v>649</v>
      </c>
      <c r="G23" s="983"/>
      <c r="H23" s="983"/>
      <c r="I23" s="983"/>
      <c r="J23" s="983"/>
      <c r="K23" s="983"/>
      <c r="L23" s="983"/>
      <c r="M23" s="983"/>
      <c r="N23" s="983"/>
      <c r="O23" s="619"/>
      <c r="P23" s="619"/>
      <c r="Q23" s="619"/>
      <c r="R23" s="619"/>
      <c r="S23" s="619"/>
      <c r="T23" s="619"/>
      <c r="U23" s="619"/>
      <c r="V23" s="619"/>
      <c r="W23" s="619"/>
      <c r="X23" s="619"/>
      <c r="Y23" s="619"/>
      <c r="Z23" s="619"/>
      <c r="AA23" s="619"/>
      <c r="AB23" s="619"/>
      <c r="AC23" s="619"/>
      <c r="AD23" s="619"/>
      <c r="AE23" s="619"/>
      <c r="AF23" s="619"/>
      <c r="AG23" s="619"/>
      <c r="AH23" s="619"/>
      <c r="AI23" s="619"/>
      <c r="AJ23" s="619"/>
      <c r="AK23" s="619"/>
      <c r="AL23" s="619"/>
      <c r="AM23" s="619"/>
      <c r="AN23" s="619"/>
      <c r="AO23" s="619"/>
      <c r="AP23" s="619"/>
      <c r="AQ23" s="619"/>
      <c r="AR23" s="619"/>
      <c r="AS23" s="619"/>
      <c r="AT23" s="619"/>
      <c r="AU23" s="619"/>
      <c r="AV23" s="619"/>
      <c r="AW23" s="619"/>
      <c r="AX23" s="619"/>
      <c r="AY23" s="619"/>
      <c r="AZ23" s="619"/>
      <c r="BA23" s="619"/>
      <c r="BB23" s="619"/>
      <c r="BC23" s="619"/>
      <c r="BD23" s="619"/>
      <c r="BE23" s="619"/>
      <c r="BF23" s="619"/>
      <c r="BG23" s="619"/>
      <c r="BH23" s="619"/>
      <c r="BI23" s="619"/>
      <c r="BJ23" s="619"/>
      <c r="BK23" s="619"/>
      <c r="BL23" s="619"/>
      <c r="BM23" s="619"/>
      <c r="BN23" s="619"/>
      <c r="BO23" s="619"/>
      <c r="BP23" s="619"/>
      <c r="BQ23" s="619"/>
      <c r="BR23" s="619"/>
      <c r="BS23" s="619"/>
      <c r="BT23" s="619"/>
    </row>
    <row r="24" spans="1:72" s="550" customFormat="1" ht="29.25" customHeight="1" x14ac:dyDescent="0.25">
      <c r="A24" s="703">
        <v>1102</v>
      </c>
      <c r="B24" s="704" t="s">
        <v>615</v>
      </c>
      <c r="C24" s="705" t="s">
        <v>800</v>
      </c>
      <c r="D24" s="613" t="s">
        <v>614</v>
      </c>
      <c r="E24" s="614" t="s">
        <v>484</v>
      </c>
      <c r="F24" s="982" t="s">
        <v>799</v>
      </c>
      <c r="G24" s="983"/>
      <c r="H24" s="983"/>
      <c r="I24" s="983"/>
      <c r="J24" s="983"/>
      <c r="K24" s="983"/>
      <c r="L24" s="983"/>
      <c r="M24" s="983"/>
      <c r="N24" s="983"/>
      <c r="O24" s="619"/>
      <c r="P24" s="619"/>
      <c r="Q24" s="619"/>
      <c r="R24" s="619"/>
      <c r="S24" s="619"/>
      <c r="T24" s="619"/>
      <c r="U24" s="619"/>
      <c r="V24" s="619"/>
      <c r="W24" s="619"/>
      <c r="X24" s="619"/>
      <c r="Y24" s="619"/>
      <c r="Z24" s="619"/>
      <c r="AA24" s="619"/>
      <c r="AB24" s="619"/>
      <c r="AC24" s="619"/>
      <c r="AD24" s="619"/>
      <c r="AE24" s="619"/>
      <c r="AF24" s="619"/>
      <c r="AG24" s="619"/>
      <c r="AH24" s="619"/>
      <c r="AI24" s="619"/>
      <c r="AJ24" s="619"/>
      <c r="AK24" s="619"/>
      <c r="AL24" s="619"/>
      <c r="AM24" s="619"/>
      <c r="AN24" s="619"/>
      <c r="AO24" s="619"/>
      <c r="AP24" s="619"/>
      <c r="AQ24" s="619"/>
      <c r="AR24" s="619"/>
      <c r="AS24" s="619"/>
      <c r="AT24" s="619"/>
      <c r="AU24" s="619"/>
      <c r="AV24" s="619"/>
      <c r="AW24" s="619"/>
      <c r="AX24" s="619"/>
      <c r="AY24" s="619"/>
      <c r="AZ24" s="619"/>
      <c r="BA24" s="619"/>
      <c r="BB24" s="619"/>
      <c r="BC24" s="619"/>
      <c r="BD24" s="619"/>
      <c r="BE24" s="619"/>
      <c r="BF24" s="619"/>
      <c r="BG24" s="619"/>
      <c r="BH24" s="619"/>
      <c r="BI24" s="619"/>
      <c r="BJ24" s="619"/>
      <c r="BK24" s="619"/>
      <c r="BL24" s="619"/>
      <c r="BM24" s="619"/>
      <c r="BN24" s="619"/>
      <c r="BO24" s="619"/>
      <c r="BP24" s="619"/>
      <c r="BQ24" s="619"/>
      <c r="BR24" s="619"/>
      <c r="BS24" s="619"/>
      <c r="BT24" s="619"/>
    </row>
    <row r="25" spans="1:72" s="550" customFormat="1" ht="30.75" customHeight="1" x14ac:dyDescent="0.25">
      <c r="A25" s="703">
        <v>1103</v>
      </c>
      <c r="B25" s="704" t="s">
        <v>613</v>
      </c>
      <c r="C25" s="706" t="s">
        <v>746</v>
      </c>
      <c r="D25" s="613" t="s">
        <v>612</v>
      </c>
      <c r="E25" s="614" t="s">
        <v>484</v>
      </c>
      <c r="F25" s="982" t="s">
        <v>802</v>
      </c>
      <c r="G25" s="983"/>
      <c r="H25" s="983"/>
      <c r="I25" s="983"/>
      <c r="J25" s="983"/>
      <c r="K25" s="983"/>
      <c r="L25" s="983"/>
      <c r="M25" s="983"/>
      <c r="N25" s="983"/>
      <c r="O25" s="619"/>
      <c r="P25" s="619"/>
      <c r="Q25" s="619"/>
      <c r="R25" s="619"/>
      <c r="S25" s="619"/>
      <c r="T25" s="619"/>
      <c r="U25" s="619"/>
      <c r="V25" s="619"/>
      <c r="W25" s="619"/>
      <c r="X25" s="619"/>
      <c r="Y25" s="619"/>
      <c r="Z25" s="619"/>
      <c r="AA25" s="619"/>
      <c r="AB25" s="619"/>
      <c r="AC25" s="619"/>
      <c r="AD25" s="619"/>
      <c r="AE25" s="619"/>
      <c r="AF25" s="619"/>
      <c r="AG25" s="619"/>
      <c r="AH25" s="619"/>
      <c r="AI25" s="619"/>
      <c r="AJ25" s="619"/>
      <c r="AK25" s="619"/>
      <c r="AL25" s="619"/>
      <c r="AM25" s="619"/>
      <c r="AN25" s="619"/>
      <c r="AO25" s="619"/>
      <c r="AP25" s="619"/>
      <c r="AQ25" s="619"/>
      <c r="AR25" s="619"/>
      <c r="AS25" s="619"/>
      <c r="AT25" s="619"/>
      <c r="AU25" s="619"/>
      <c r="AV25" s="619"/>
      <c r="AW25" s="619"/>
      <c r="AX25" s="619"/>
      <c r="AY25" s="619"/>
      <c r="AZ25" s="619"/>
      <c r="BA25" s="619"/>
      <c r="BB25" s="619"/>
      <c r="BC25" s="619"/>
      <c r="BD25" s="619"/>
      <c r="BE25" s="619"/>
      <c r="BF25" s="619"/>
      <c r="BG25" s="619"/>
      <c r="BH25" s="619"/>
      <c r="BI25" s="619"/>
      <c r="BJ25" s="619"/>
      <c r="BK25" s="619"/>
      <c r="BL25" s="619"/>
      <c r="BM25" s="619"/>
      <c r="BN25" s="619"/>
      <c r="BO25" s="619"/>
      <c r="BP25" s="619"/>
      <c r="BQ25" s="619"/>
      <c r="BR25" s="619"/>
      <c r="BS25" s="619"/>
      <c r="BT25" s="619"/>
    </row>
    <row r="26" spans="1:72" s="550" customFormat="1" ht="27.75" customHeight="1" x14ac:dyDescent="0.25">
      <c r="A26" s="703">
        <v>1104</v>
      </c>
      <c r="B26" s="704" t="s">
        <v>611</v>
      </c>
      <c r="C26" s="706" t="s">
        <v>747</v>
      </c>
      <c r="D26" s="613" t="s">
        <v>610</v>
      </c>
      <c r="E26" s="614" t="s">
        <v>484</v>
      </c>
      <c r="F26" s="982" t="s">
        <v>801</v>
      </c>
      <c r="G26" s="983"/>
      <c r="H26" s="983"/>
      <c r="I26" s="983"/>
      <c r="J26" s="983"/>
      <c r="K26" s="983"/>
      <c r="L26" s="983"/>
      <c r="M26" s="983"/>
      <c r="N26" s="983"/>
      <c r="O26" s="619"/>
      <c r="P26" s="619"/>
      <c r="Q26" s="619"/>
      <c r="R26" s="619"/>
      <c r="S26" s="619"/>
      <c r="T26" s="619"/>
      <c r="U26" s="619"/>
      <c r="V26" s="619"/>
      <c r="W26" s="619"/>
      <c r="X26" s="619"/>
      <c r="Y26" s="619"/>
      <c r="Z26" s="619"/>
      <c r="AA26" s="619"/>
      <c r="AB26" s="619"/>
      <c r="AC26" s="619"/>
      <c r="AD26" s="619"/>
      <c r="AE26" s="619"/>
      <c r="AF26" s="619"/>
      <c r="AG26" s="619"/>
      <c r="AH26" s="619"/>
      <c r="AI26" s="619"/>
      <c r="AJ26" s="619"/>
      <c r="AK26" s="619"/>
      <c r="AL26" s="619"/>
      <c r="AM26" s="619"/>
      <c r="AN26" s="619"/>
      <c r="AO26" s="619"/>
      <c r="AP26" s="619"/>
      <c r="AQ26" s="619"/>
      <c r="AR26" s="619"/>
      <c r="AS26" s="619"/>
      <c r="AT26" s="619"/>
      <c r="AU26" s="619"/>
      <c r="AV26" s="619"/>
      <c r="AW26" s="619"/>
      <c r="AX26" s="619"/>
      <c r="AY26" s="619"/>
      <c r="AZ26" s="619"/>
      <c r="BA26" s="619"/>
      <c r="BB26" s="619"/>
      <c r="BC26" s="619"/>
      <c r="BD26" s="619"/>
      <c r="BE26" s="619"/>
      <c r="BF26" s="619"/>
      <c r="BG26" s="619"/>
      <c r="BH26" s="619"/>
      <c r="BI26" s="619"/>
      <c r="BJ26" s="619"/>
      <c r="BK26" s="619"/>
      <c r="BL26" s="619"/>
      <c r="BM26" s="619"/>
      <c r="BN26" s="619"/>
      <c r="BO26" s="619"/>
      <c r="BP26" s="619"/>
      <c r="BQ26" s="619"/>
      <c r="BR26" s="619"/>
      <c r="BS26" s="619"/>
      <c r="BT26" s="619"/>
    </row>
    <row r="27" spans="1:72" s="550" customFormat="1" ht="32.25" customHeight="1" x14ac:dyDescent="0.25">
      <c r="A27" s="703">
        <v>1105</v>
      </c>
      <c r="B27" s="704" t="s">
        <v>609</v>
      </c>
      <c r="C27" s="706" t="s">
        <v>699</v>
      </c>
      <c r="D27" s="613" t="s">
        <v>608</v>
      </c>
      <c r="E27" s="614" t="s">
        <v>484</v>
      </c>
      <c r="F27" s="984"/>
      <c r="G27" s="985"/>
      <c r="H27" s="985"/>
      <c r="I27" s="985"/>
      <c r="J27" s="985"/>
      <c r="K27" s="985"/>
      <c r="L27" s="985"/>
      <c r="M27" s="985"/>
      <c r="N27" s="985"/>
      <c r="O27" s="619"/>
      <c r="P27" s="619"/>
      <c r="Q27" s="619"/>
      <c r="R27" s="619"/>
      <c r="S27" s="619"/>
      <c r="T27" s="619"/>
      <c r="U27" s="619"/>
      <c r="V27" s="619"/>
      <c r="W27" s="619"/>
      <c r="X27" s="619"/>
      <c r="Y27" s="619"/>
      <c r="Z27" s="619"/>
      <c r="AA27" s="619"/>
      <c r="AB27" s="619"/>
      <c r="AC27" s="619"/>
      <c r="AD27" s="619"/>
      <c r="AE27" s="619"/>
      <c r="AF27" s="619"/>
      <c r="AG27" s="619"/>
      <c r="AH27" s="619"/>
      <c r="AI27" s="619"/>
      <c r="AJ27" s="619"/>
      <c r="AK27" s="619"/>
      <c r="AL27" s="619"/>
      <c r="AM27" s="619"/>
      <c r="AN27" s="619"/>
      <c r="AO27" s="619"/>
      <c r="AP27" s="619"/>
      <c r="AQ27" s="619"/>
      <c r="AR27" s="619"/>
      <c r="AS27" s="619"/>
      <c r="AT27" s="619"/>
      <c r="AU27" s="619"/>
      <c r="AV27" s="619"/>
      <c r="AW27" s="619"/>
      <c r="AX27" s="619"/>
      <c r="AY27" s="619"/>
      <c r="AZ27" s="619"/>
      <c r="BA27" s="619"/>
      <c r="BB27" s="619"/>
      <c r="BC27" s="619"/>
      <c r="BD27" s="619"/>
      <c r="BE27" s="619"/>
      <c r="BF27" s="619"/>
      <c r="BG27" s="619"/>
      <c r="BH27" s="619"/>
      <c r="BI27" s="619"/>
      <c r="BJ27" s="619"/>
      <c r="BK27" s="619"/>
      <c r="BL27" s="619"/>
      <c r="BM27" s="619"/>
      <c r="BN27" s="619"/>
      <c r="BO27" s="619"/>
      <c r="BP27" s="619"/>
      <c r="BQ27" s="619"/>
      <c r="BR27" s="619"/>
      <c r="BS27" s="619"/>
      <c r="BT27" s="619"/>
    </row>
    <row r="28" spans="1:72" s="550" customFormat="1" ht="30" customHeight="1" x14ac:dyDescent="0.25">
      <c r="A28" s="703">
        <v>1106</v>
      </c>
      <c r="B28" s="704" t="s">
        <v>607</v>
      </c>
      <c r="C28" s="707" t="s">
        <v>748</v>
      </c>
      <c r="D28" s="616">
        <v>47922206</v>
      </c>
      <c r="E28" s="617" t="s">
        <v>493</v>
      </c>
      <c r="F28" s="982" t="s">
        <v>749</v>
      </c>
      <c r="G28" s="983"/>
      <c r="H28" s="983"/>
      <c r="I28" s="983"/>
      <c r="J28" s="983"/>
      <c r="K28" s="983"/>
      <c r="L28" s="983"/>
      <c r="M28" s="983"/>
      <c r="N28" s="983"/>
      <c r="O28" s="619"/>
      <c r="P28" s="619"/>
      <c r="Q28" s="619"/>
      <c r="R28" s="619"/>
      <c r="S28" s="619"/>
      <c r="T28" s="619"/>
      <c r="U28" s="619"/>
      <c r="V28" s="619"/>
      <c r="W28" s="619"/>
      <c r="X28" s="619"/>
      <c r="Y28" s="619"/>
      <c r="Z28" s="619"/>
      <c r="AA28" s="619"/>
      <c r="AB28" s="619"/>
      <c r="AC28" s="619"/>
      <c r="AD28" s="619"/>
      <c r="AE28" s="619"/>
      <c r="AF28" s="619"/>
      <c r="AG28" s="619"/>
      <c r="AH28" s="619"/>
      <c r="AI28" s="619"/>
      <c r="AJ28" s="619"/>
      <c r="AK28" s="619"/>
      <c r="AL28" s="619"/>
      <c r="AM28" s="619"/>
      <c r="AN28" s="619"/>
      <c r="AO28" s="619"/>
      <c r="AP28" s="619"/>
      <c r="AQ28" s="619"/>
      <c r="AR28" s="619"/>
      <c r="AS28" s="619"/>
      <c r="AT28" s="619"/>
      <c r="AU28" s="619"/>
      <c r="AV28" s="619"/>
      <c r="AW28" s="619"/>
      <c r="AX28" s="619"/>
      <c r="AY28" s="619"/>
      <c r="AZ28" s="619"/>
      <c r="BA28" s="619"/>
      <c r="BB28" s="619"/>
      <c r="BC28" s="619"/>
      <c r="BD28" s="619"/>
      <c r="BE28" s="619"/>
      <c r="BF28" s="619"/>
      <c r="BG28" s="619"/>
      <c r="BH28" s="619"/>
      <c r="BI28" s="619"/>
      <c r="BJ28" s="619"/>
      <c r="BK28" s="619"/>
      <c r="BL28" s="619"/>
      <c r="BM28" s="619"/>
      <c r="BN28" s="619"/>
      <c r="BO28" s="619"/>
      <c r="BP28" s="619"/>
      <c r="BQ28" s="619"/>
      <c r="BR28" s="619"/>
      <c r="BS28" s="619"/>
      <c r="BT28" s="619"/>
    </row>
    <row r="29" spans="1:72" s="550" customFormat="1" ht="44.25" customHeight="1" x14ac:dyDescent="0.25">
      <c r="A29" s="703">
        <v>1108</v>
      </c>
      <c r="B29" s="704" t="s">
        <v>606</v>
      </c>
      <c r="C29" s="707" t="s">
        <v>820</v>
      </c>
      <c r="D29" s="622" t="s">
        <v>605</v>
      </c>
      <c r="E29" s="614" t="s">
        <v>489</v>
      </c>
      <c r="F29" s="982" t="s">
        <v>646</v>
      </c>
      <c r="G29" s="983"/>
      <c r="H29" s="983"/>
      <c r="I29" s="983"/>
      <c r="J29" s="983"/>
      <c r="K29" s="983"/>
      <c r="L29" s="983"/>
      <c r="M29" s="983"/>
      <c r="N29" s="983"/>
      <c r="O29" s="619"/>
      <c r="P29" s="619"/>
      <c r="Q29" s="619"/>
      <c r="R29" s="619"/>
      <c r="S29" s="619"/>
      <c r="T29" s="619"/>
      <c r="U29" s="619"/>
      <c r="V29" s="619"/>
      <c r="W29" s="619"/>
      <c r="X29" s="619"/>
      <c r="Y29" s="619"/>
      <c r="Z29" s="619"/>
      <c r="AA29" s="619"/>
      <c r="AB29" s="619"/>
      <c r="AC29" s="619"/>
      <c r="AD29" s="619"/>
      <c r="AE29" s="619"/>
      <c r="AF29" s="619"/>
      <c r="AG29" s="619"/>
      <c r="AH29" s="619"/>
      <c r="AI29" s="619"/>
      <c r="AJ29" s="619"/>
      <c r="AK29" s="619"/>
      <c r="AL29" s="619"/>
      <c r="AM29" s="619"/>
      <c r="AN29" s="619"/>
      <c r="AO29" s="619"/>
      <c r="AP29" s="619"/>
      <c r="AQ29" s="619"/>
      <c r="AR29" s="619"/>
      <c r="AS29" s="619"/>
      <c r="AT29" s="619"/>
      <c r="AU29" s="619"/>
      <c r="AV29" s="619"/>
      <c r="AW29" s="619"/>
      <c r="AX29" s="619"/>
      <c r="AY29" s="619"/>
      <c r="AZ29" s="619"/>
      <c r="BA29" s="619"/>
      <c r="BB29" s="619"/>
      <c r="BC29" s="619"/>
      <c r="BD29" s="619"/>
      <c r="BE29" s="619"/>
      <c r="BF29" s="619"/>
      <c r="BG29" s="619"/>
      <c r="BH29" s="619"/>
      <c r="BI29" s="619"/>
      <c r="BJ29" s="619"/>
      <c r="BK29" s="619"/>
      <c r="BL29" s="619"/>
      <c r="BM29" s="619"/>
      <c r="BN29" s="619"/>
      <c r="BO29" s="619"/>
      <c r="BP29" s="619"/>
      <c r="BQ29" s="619"/>
      <c r="BR29" s="619"/>
      <c r="BS29" s="619"/>
      <c r="BT29" s="619"/>
    </row>
    <row r="30" spans="1:72" s="550" customFormat="1" ht="32.25" customHeight="1" x14ac:dyDescent="0.25">
      <c r="A30" s="703">
        <v>1109</v>
      </c>
      <c r="B30" s="704" t="s">
        <v>604</v>
      </c>
      <c r="C30" s="707" t="s">
        <v>819</v>
      </c>
      <c r="D30" s="616">
        <v>70259909</v>
      </c>
      <c r="E30" s="617" t="s">
        <v>489</v>
      </c>
      <c r="F30" s="982" t="s">
        <v>647</v>
      </c>
      <c r="G30" s="983"/>
      <c r="H30" s="983"/>
      <c r="I30" s="983"/>
      <c r="J30" s="983"/>
      <c r="K30" s="983"/>
      <c r="L30" s="983"/>
      <c r="M30" s="983"/>
      <c r="N30" s="983"/>
      <c r="O30" s="619"/>
      <c r="P30" s="619"/>
      <c r="Q30" s="619"/>
      <c r="R30" s="619"/>
      <c r="S30" s="619"/>
      <c r="T30" s="619"/>
      <c r="U30" s="619"/>
      <c r="V30" s="619"/>
      <c r="W30" s="619"/>
      <c r="X30" s="619"/>
      <c r="Y30" s="619"/>
      <c r="Z30" s="619"/>
      <c r="AA30" s="619"/>
      <c r="AB30" s="619"/>
      <c r="AC30" s="619"/>
      <c r="AD30" s="619"/>
      <c r="AE30" s="619"/>
      <c r="AF30" s="619"/>
      <c r="AG30" s="619"/>
      <c r="AH30" s="619"/>
      <c r="AI30" s="619"/>
      <c r="AJ30" s="619"/>
      <c r="AK30" s="619"/>
      <c r="AL30" s="619"/>
      <c r="AM30" s="619"/>
      <c r="AN30" s="619"/>
      <c r="AO30" s="619"/>
      <c r="AP30" s="619"/>
      <c r="AQ30" s="619"/>
      <c r="AR30" s="619"/>
      <c r="AS30" s="619"/>
      <c r="AT30" s="619"/>
      <c r="AU30" s="619"/>
      <c r="AV30" s="619"/>
      <c r="AW30" s="619"/>
      <c r="AX30" s="619"/>
      <c r="AY30" s="619"/>
      <c r="AZ30" s="619"/>
      <c r="BA30" s="619"/>
      <c r="BB30" s="619"/>
      <c r="BC30" s="619"/>
      <c r="BD30" s="619"/>
      <c r="BE30" s="619"/>
      <c r="BF30" s="619"/>
      <c r="BG30" s="619"/>
      <c r="BH30" s="619"/>
      <c r="BI30" s="619"/>
      <c r="BJ30" s="619"/>
      <c r="BK30" s="619"/>
      <c r="BL30" s="619"/>
      <c r="BM30" s="619"/>
      <c r="BN30" s="619"/>
      <c r="BO30" s="619"/>
      <c r="BP30" s="619"/>
      <c r="BQ30" s="619"/>
      <c r="BR30" s="619"/>
      <c r="BS30" s="619"/>
      <c r="BT30" s="619"/>
    </row>
    <row r="31" spans="1:72" s="550" customFormat="1" ht="27.75" customHeight="1" x14ac:dyDescent="0.25">
      <c r="A31" s="703">
        <v>1110</v>
      </c>
      <c r="B31" s="704" t="s">
        <v>603</v>
      </c>
      <c r="C31" s="707" t="s">
        <v>750</v>
      </c>
      <c r="D31" s="616">
        <v>70259861</v>
      </c>
      <c r="E31" s="617" t="s">
        <v>489</v>
      </c>
      <c r="F31" s="982" t="s">
        <v>648</v>
      </c>
      <c r="G31" s="983"/>
      <c r="H31" s="983"/>
      <c r="I31" s="983"/>
      <c r="J31" s="983"/>
      <c r="K31" s="983"/>
      <c r="L31" s="983"/>
      <c r="M31" s="983"/>
      <c r="N31" s="983"/>
      <c r="O31" s="619"/>
      <c r="P31" s="619"/>
      <c r="Q31" s="619"/>
      <c r="R31" s="619"/>
      <c r="S31" s="619"/>
      <c r="T31" s="619"/>
      <c r="U31" s="619"/>
      <c r="V31" s="619"/>
      <c r="W31" s="619"/>
      <c r="X31" s="619"/>
      <c r="Y31" s="619"/>
      <c r="Z31" s="619"/>
      <c r="AA31" s="619"/>
      <c r="AB31" s="619"/>
      <c r="AC31" s="619"/>
      <c r="AD31" s="619"/>
      <c r="AE31" s="619"/>
      <c r="AF31" s="619"/>
      <c r="AG31" s="619"/>
      <c r="AH31" s="619"/>
      <c r="AI31" s="619"/>
      <c r="AJ31" s="619"/>
      <c r="AK31" s="619"/>
      <c r="AL31" s="619"/>
      <c r="AM31" s="619"/>
      <c r="AN31" s="619"/>
      <c r="AO31" s="619"/>
      <c r="AP31" s="619"/>
      <c r="AQ31" s="619"/>
      <c r="AR31" s="619"/>
      <c r="AS31" s="619"/>
      <c r="AT31" s="619"/>
      <c r="AU31" s="619"/>
      <c r="AV31" s="619"/>
      <c r="AW31" s="619"/>
      <c r="AX31" s="619"/>
      <c r="AY31" s="619"/>
      <c r="AZ31" s="619"/>
      <c r="BA31" s="619"/>
      <c r="BB31" s="619"/>
      <c r="BC31" s="619"/>
      <c r="BD31" s="619"/>
      <c r="BE31" s="619"/>
      <c r="BF31" s="619"/>
      <c r="BG31" s="619"/>
      <c r="BH31" s="619"/>
      <c r="BI31" s="619"/>
      <c r="BJ31" s="619"/>
      <c r="BK31" s="619"/>
      <c r="BL31" s="619"/>
      <c r="BM31" s="619"/>
      <c r="BN31" s="619"/>
      <c r="BO31" s="619"/>
      <c r="BP31" s="619"/>
      <c r="BQ31" s="619"/>
      <c r="BR31" s="619"/>
      <c r="BS31" s="619"/>
      <c r="BT31" s="619"/>
    </row>
    <row r="32" spans="1:72" s="550" customFormat="1" ht="29.25" customHeight="1" x14ac:dyDescent="0.25">
      <c r="A32" s="703">
        <v>1111</v>
      </c>
      <c r="B32" s="704" t="s">
        <v>602</v>
      </c>
      <c r="C32" s="707" t="s">
        <v>751</v>
      </c>
      <c r="D32" s="618">
        <v>49589792</v>
      </c>
      <c r="E32" s="617" t="s">
        <v>497</v>
      </c>
      <c r="F32" s="982" t="s">
        <v>651</v>
      </c>
      <c r="G32" s="983"/>
      <c r="H32" s="983"/>
      <c r="I32" s="983"/>
      <c r="J32" s="983"/>
      <c r="K32" s="983"/>
      <c r="L32" s="983"/>
      <c r="M32" s="983"/>
      <c r="N32" s="983"/>
      <c r="O32" s="619"/>
      <c r="P32" s="619"/>
      <c r="Q32" s="619"/>
      <c r="R32" s="619"/>
      <c r="S32" s="619"/>
      <c r="T32" s="619"/>
      <c r="U32" s="619"/>
      <c r="V32" s="619"/>
      <c r="W32" s="619"/>
      <c r="X32" s="619"/>
      <c r="Y32" s="619"/>
      <c r="Z32" s="619"/>
      <c r="AA32" s="619"/>
      <c r="AB32" s="619"/>
      <c r="AC32" s="619"/>
      <c r="AD32" s="619"/>
      <c r="AE32" s="619"/>
      <c r="AF32" s="619"/>
      <c r="AG32" s="619"/>
      <c r="AH32" s="619"/>
      <c r="AI32" s="619"/>
      <c r="AJ32" s="619"/>
      <c r="AK32" s="619"/>
      <c r="AL32" s="619"/>
      <c r="AM32" s="619"/>
      <c r="AN32" s="619"/>
      <c r="AO32" s="619"/>
      <c r="AP32" s="619"/>
      <c r="AQ32" s="619"/>
      <c r="AR32" s="619"/>
      <c r="AS32" s="619"/>
      <c r="AT32" s="619"/>
      <c r="AU32" s="619"/>
      <c r="AV32" s="619"/>
      <c r="AW32" s="619"/>
      <c r="AX32" s="619"/>
      <c r="AY32" s="619"/>
      <c r="AZ32" s="619"/>
      <c r="BA32" s="619"/>
      <c r="BB32" s="619"/>
      <c r="BC32" s="619"/>
      <c r="BD32" s="619"/>
      <c r="BE32" s="619"/>
      <c r="BF32" s="619"/>
      <c r="BG32" s="619"/>
      <c r="BH32" s="619"/>
      <c r="BI32" s="619"/>
      <c r="BJ32" s="619"/>
      <c r="BK32" s="619"/>
      <c r="BL32" s="619"/>
      <c r="BM32" s="619"/>
      <c r="BN32" s="619"/>
      <c r="BO32" s="619"/>
      <c r="BP32" s="619"/>
      <c r="BQ32" s="619"/>
      <c r="BR32" s="619"/>
      <c r="BS32" s="619"/>
      <c r="BT32" s="619"/>
    </row>
    <row r="33" spans="1:72" s="550" customFormat="1" ht="28.5" customHeight="1" x14ac:dyDescent="0.25">
      <c r="A33" s="703">
        <v>1112</v>
      </c>
      <c r="B33" s="704" t="s">
        <v>601</v>
      </c>
      <c r="C33" s="705" t="s">
        <v>752</v>
      </c>
      <c r="D33" s="618">
        <v>49589687</v>
      </c>
      <c r="E33" s="617" t="s">
        <v>497</v>
      </c>
      <c r="F33" s="982" t="s">
        <v>652</v>
      </c>
      <c r="G33" s="983"/>
      <c r="H33" s="983"/>
      <c r="I33" s="983"/>
      <c r="J33" s="983"/>
      <c r="K33" s="983"/>
      <c r="L33" s="983"/>
      <c r="M33" s="983"/>
      <c r="N33" s="983"/>
      <c r="O33" s="619"/>
      <c r="P33" s="619"/>
      <c r="Q33" s="619"/>
      <c r="R33" s="619"/>
      <c r="S33" s="619"/>
      <c r="T33" s="619"/>
      <c r="U33" s="619"/>
      <c r="V33" s="619"/>
      <c r="W33" s="619"/>
      <c r="X33" s="619"/>
      <c r="Y33" s="619"/>
      <c r="Z33" s="619"/>
      <c r="AA33" s="619"/>
      <c r="AB33" s="619"/>
      <c r="AC33" s="619"/>
      <c r="AD33" s="619"/>
      <c r="AE33" s="619"/>
      <c r="AF33" s="619"/>
      <c r="AG33" s="619"/>
      <c r="AH33" s="619"/>
      <c r="AI33" s="619"/>
      <c r="AJ33" s="619"/>
      <c r="AK33" s="619"/>
      <c r="AL33" s="619"/>
      <c r="AM33" s="619"/>
      <c r="AN33" s="619"/>
      <c r="AO33" s="619"/>
      <c r="AP33" s="619"/>
      <c r="AQ33" s="619"/>
      <c r="AR33" s="619"/>
      <c r="AS33" s="619"/>
      <c r="AT33" s="619"/>
      <c r="AU33" s="619"/>
      <c r="AV33" s="619"/>
      <c r="AW33" s="619"/>
      <c r="AX33" s="619"/>
      <c r="AY33" s="619"/>
      <c r="AZ33" s="619"/>
      <c r="BA33" s="619"/>
      <c r="BB33" s="619"/>
      <c r="BC33" s="619"/>
      <c r="BD33" s="619"/>
      <c r="BE33" s="619"/>
      <c r="BF33" s="619"/>
      <c r="BG33" s="619"/>
      <c r="BH33" s="619"/>
      <c r="BI33" s="619"/>
      <c r="BJ33" s="619"/>
      <c r="BK33" s="619"/>
      <c r="BL33" s="619"/>
      <c r="BM33" s="619"/>
      <c r="BN33" s="619"/>
      <c r="BO33" s="619"/>
      <c r="BP33" s="619"/>
      <c r="BQ33" s="619"/>
      <c r="BR33" s="619"/>
      <c r="BS33" s="619"/>
      <c r="BT33" s="619"/>
    </row>
    <row r="34" spans="1:72" s="550" customFormat="1" ht="30.75" customHeight="1" x14ac:dyDescent="0.25">
      <c r="A34" s="703">
        <v>1113</v>
      </c>
      <c r="B34" s="704" t="s">
        <v>600</v>
      </c>
      <c r="C34" s="707" t="s">
        <v>753</v>
      </c>
      <c r="D34" s="616">
        <v>60045141</v>
      </c>
      <c r="E34" s="617" t="s">
        <v>486</v>
      </c>
      <c r="F34" s="982" t="s">
        <v>653</v>
      </c>
      <c r="G34" s="983"/>
      <c r="H34" s="983"/>
      <c r="I34" s="983"/>
      <c r="J34" s="983"/>
      <c r="K34" s="983"/>
      <c r="L34" s="983"/>
      <c r="M34" s="983"/>
      <c r="N34" s="983"/>
      <c r="O34" s="619"/>
      <c r="P34" s="619"/>
      <c r="Q34" s="619"/>
      <c r="R34" s="619"/>
      <c r="S34" s="619"/>
      <c r="T34" s="619"/>
      <c r="U34" s="619"/>
      <c r="V34" s="619"/>
      <c r="W34" s="619"/>
      <c r="X34" s="619"/>
      <c r="Y34" s="619"/>
      <c r="Z34" s="619"/>
      <c r="AA34" s="619"/>
      <c r="AB34" s="619"/>
      <c r="AC34" s="619"/>
      <c r="AD34" s="619"/>
      <c r="AE34" s="619"/>
      <c r="AF34" s="619"/>
      <c r="AG34" s="619"/>
      <c r="AH34" s="619"/>
      <c r="AI34" s="619"/>
      <c r="AJ34" s="619"/>
      <c r="AK34" s="619"/>
      <c r="AL34" s="619"/>
      <c r="AM34" s="619"/>
      <c r="AN34" s="619"/>
      <c r="AO34" s="619"/>
      <c r="AP34" s="619"/>
      <c r="AQ34" s="619"/>
      <c r="AR34" s="619"/>
      <c r="AS34" s="619"/>
      <c r="AT34" s="619"/>
      <c r="AU34" s="619"/>
      <c r="AV34" s="619"/>
      <c r="AW34" s="619"/>
      <c r="AX34" s="619"/>
      <c r="AY34" s="619"/>
      <c r="AZ34" s="619"/>
      <c r="BA34" s="619"/>
      <c r="BB34" s="619"/>
      <c r="BC34" s="619"/>
      <c r="BD34" s="619"/>
      <c r="BE34" s="619"/>
      <c r="BF34" s="619"/>
      <c r="BG34" s="619"/>
      <c r="BH34" s="619"/>
      <c r="BI34" s="619"/>
      <c r="BJ34" s="619"/>
      <c r="BK34" s="619"/>
      <c r="BL34" s="619"/>
      <c r="BM34" s="619"/>
      <c r="BN34" s="619"/>
      <c r="BO34" s="619"/>
      <c r="BP34" s="619"/>
      <c r="BQ34" s="619"/>
      <c r="BR34" s="619"/>
      <c r="BS34" s="619"/>
      <c r="BT34" s="619"/>
    </row>
    <row r="35" spans="1:72" s="550" customFormat="1" ht="39.75" customHeight="1" x14ac:dyDescent="0.25">
      <c r="A35" s="703">
        <v>1120</v>
      </c>
      <c r="B35" s="704" t="s">
        <v>599</v>
      </c>
      <c r="C35" s="709" t="s">
        <v>821</v>
      </c>
      <c r="D35" s="710" t="s">
        <v>598</v>
      </c>
      <c r="E35" s="711" t="s">
        <v>484</v>
      </c>
      <c r="F35" s="972" t="s">
        <v>842</v>
      </c>
      <c r="G35" s="973"/>
      <c r="H35" s="973"/>
      <c r="I35" s="973"/>
      <c r="J35" s="973"/>
      <c r="K35" s="973"/>
      <c r="L35" s="973"/>
      <c r="M35" s="973"/>
      <c r="N35" s="973"/>
      <c r="O35" s="615"/>
      <c r="P35" s="615"/>
      <c r="Q35" s="615"/>
      <c r="R35" s="615"/>
      <c r="S35" s="615"/>
      <c r="T35" s="615"/>
      <c r="U35" s="615"/>
      <c r="V35" s="615"/>
      <c r="W35" s="615"/>
      <c r="X35" s="615"/>
      <c r="Y35" s="615"/>
      <c r="Z35" s="615"/>
      <c r="AA35" s="615"/>
      <c r="AB35" s="615"/>
      <c r="AC35" s="615"/>
      <c r="AD35" s="615"/>
      <c r="AE35" s="615"/>
      <c r="AF35" s="615"/>
      <c r="AG35" s="615"/>
      <c r="AH35" s="615"/>
      <c r="AI35" s="615"/>
      <c r="AJ35" s="615"/>
      <c r="AK35" s="615"/>
      <c r="AL35" s="615"/>
      <c r="AM35" s="615"/>
      <c r="AN35" s="615"/>
      <c r="AO35" s="615"/>
      <c r="AP35" s="615"/>
      <c r="AQ35" s="615"/>
      <c r="AR35" s="615"/>
      <c r="AS35" s="615"/>
      <c r="AT35" s="615"/>
      <c r="AU35" s="615"/>
      <c r="AV35" s="615"/>
      <c r="AW35" s="615"/>
      <c r="AX35" s="615"/>
      <c r="AY35" s="615"/>
      <c r="AZ35" s="615"/>
      <c r="BA35" s="615"/>
      <c r="BB35" s="615"/>
      <c r="BC35" s="615"/>
      <c r="BD35" s="615"/>
      <c r="BE35" s="615"/>
      <c r="BF35" s="615"/>
      <c r="BG35" s="615"/>
      <c r="BH35" s="615"/>
      <c r="BI35" s="615"/>
      <c r="BJ35" s="615"/>
      <c r="BK35" s="615"/>
      <c r="BL35" s="615"/>
      <c r="BM35" s="615"/>
      <c r="BN35" s="615"/>
      <c r="BO35" s="615"/>
      <c r="BP35" s="615"/>
      <c r="BQ35" s="615"/>
      <c r="BR35" s="615"/>
      <c r="BS35" s="615"/>
      <c r="BT35" s="615"/>
    </row>
    <row r="36" spans="1:72" s="550" customFormat="1" ht="26.25" customHeight="1" x14ac:dyDescent="0.25">
      <c r="A36" s="703">
        <v>1121</v>
      </c>
      <c r="B36" s="704" t="s">
        <v>597</v>
      </c>
      <c r="C36" s="712" t="s">
        <v>700</v>
      </c>
      <c r="D36" s="613" t="s">
        <v>596</v>
      </c>
      <c r="E36" s="614" t="s">
        <v>484</v>
      </c>
      <c r="F36" s="984"/>
      <c r="G36" s="985"/>
      <c r="H36" s="985"/>
      <c r="I36" s="985"/>
      <c r="J36" s="985"/>
      <c r="K36" s="985"/>
      <c r="L36" s="985"/>
      <c r="M36" s="985"/>
      <c r="N36" s="985"/>
      <c r="O36" s="619"/>
      <c r="P36" s="619"/>
      <c r="Q36" s="619"/>
      <c r="R36" s="619"/>
      <c r="S36" s="619"/>
      <c r="T36" s="619"/>
      <c r="U36" s="619"/>
      <c r="V36" s="619"/>
      <c r="W36" s="619"/>
      <c r="X36" s="619"/>
      <c r="Y36" s="619"/>
      <c r="Z36" s="619"/>
      <c r="AA36" s="619"/>
      <c r="AB36" s="619"/>
      <c r="AC36" s="619"/>
      <c r="AD36" s="619"/>
      <c r="AE36" s="619"/>
      <c r="AF36" s="619"/>
      <c r="AG36" s="619"/>
      <c r="AH36" s="619"/>
      <c r="AI36" s="619"/>
      <c r="AJ36" s="619"/>
      <c r="AK36" s="619"/>
      <c r="AL36" s="619"/>
      <c r="AM36" s="619"/>
      <c r="AN36" s="619"/>
      <c r="AO36" s="619"/>
      <c r="AP36" s="619"/>
      <c r="AQ36" s="619"/>
      <c r="AR36" s="619"/>
      <c r="AS36" s="619"/>
      <c r="AT36" s="619"/>
      <c r="AU36" s="619"/>
      <c r="AV36" s="619"/>
      <c r="AW36" s="619"/>
      <c r="AX36" s="619"/>
      <c r="AY36" s="619"/>
      <c r="AZ36" s="619"/>
      <c r="BA36" s="619"/>
      <c r="BB36" s="619"/>
      <c r="BC36" s="619"/>
      <c r="BD36" s="619"/>
      <c r="BE36" s="619"/>
      <c r="BF36" s="619"/>
      <c r="BG36" s="619"/>
      <c r="BH36" s="619"/>
      <c r="BI36" s="619"/>
      <c r="BJ36" s="619"/>
      <c r="BK36" s="619"/>
      <c r="BL36" s="619"/>
      <c r="BM36" s="619"/>
      <c r="BN36" s="619"/>
      <c r="BO36" s="619"/>
      <c r="BP36" s="619"/>
      <c r="BQ36" s="619"/>
      <c r="BR36" s="619"/>
      <c r="BS36" s="619"/>
      <c r="BT36" s="619"/>
    </row>
    <row r="37" spans="1:72" s="550" customFormat="1" ht="26.25" customHeight="1" x14ac:dyDescent="0.25">
      <c r="A37" s="703">
        <v>1122</v>
      </c>
      <c r="B37" s="549" t="s">
        <v>595</v>
      </c>
      <c r="C37" s="706" t="s">
        <v>701</v>
      </c>
      <c r="D37" s="620" t="s">
        <v>594</v>
      </c>
      <c r="E37" s="621" t="s">
        <v>484</v>
      </c>
      <c r="F37" s="984"/>
      <c r="G37" s="985"/>
      <c r="H37" s="985"/>
      <c r="I37" s="985"/>
      <c r="J37" s="985"/>
      <c r="K37" s="985"/>
      <c r="L37" s="985"/>
      <c r="M37" s="985"/>
      <c r="N37" s="985"/>
      <c r="O37" s="619"/>
      <c r="P37" s="619"/>
      <c r="Q37" s="619"/>
      <c r="R37" s="619"/>
      <c r="S37" s="619"/>
      <c r="T37" s="619"/>
      <c r="U37" s="619"/>
      <c r="V37" s="619"/>
      <c r="W37" s="619"/>
      <c r="X37" s="619"/>
      <c r="Y37" s="619"/>
      <c r="Z37" s="619"/>
      <c r="AA37" s="619"/>
      <c r="AB37" s="619"/>
      <c r="AC37" s="619"/>
      <c r="AD37" s="619"/>
      <c r="AE37" s="619"/>
      <c r="AF37" s="619"/>
      <c r="AG37" s="619"/>
      <c r="AH37" s="619"/>
      <c r="AI37" s="619"/>
      <c r="AJ37" s="619"/>
      <c r="AK37" s="619"/>
      <c r="AL37" s="619"/>
      <c r="AM37" s="619"/>
      <c r="AN37" s="619"/>
      <c r="AO37" s="619"/>
      <c r="AP37" s="619"/>
      <c r="AQ37" s="619"/>
      <c r="AR37" s="619"/>
      <c r="AS37" s="619"/>
      <c r="AT37" s="619"/>
      <c r="AU37" s="619"/>
      <c r="AV37" s="619"/>
      <c r="AW37" s="619"/>
      <c r="AX37" s="619"/>
      <c r="AY37" s="619"/>
      <c r="AZ37" s="619"/>
      <c r="BA37" s="619"/>
      <c r="BB37" s="619"/>
      <c r="BC37" s="619"/>
      <c r="BD37" s="619"/>
      <c r="BE37" s="619"/>
      <c r="BF37" s="619"/>
      <c r="BG37" s="619"/>
      <c r="BH37" s="619"/>
      <c r="BI37" s="619"/>
      <c r="BJ37" s="619"/>
      <c r="BK37" s="619"/>
      <c r="BL37" s="619"/>
      <c r="BM37" s="619"/>
      <c r="BN37" s="619"/>
      <c r="BO37" s="619"/>
      <c r="BP37" s="619"/>
      <c r="BQ37" s="619"/>
      <c r="BR37" s="619"/>
      <c r="BS37" s="619"/>
      <c r="BT37" s="619"/>
    </row>
    <row r="38" spans="1:72" s="550" customFormat="1" ht="26.25" customHeight="1" x14ac:dyDescent="0.25">
      <c r="A38" s="703">
        <v>1123</v>
      </c>
      <c r="B38" s="704" t="s">
        <v>593</v>
      </c>
      <c r="C38" s="706" t="s">
        <v>822</v>
      </c>
      <c r="D38" s="613" t="s">
        <v>592</v>
      </c>
      <c r="E38" s="614" t="s">
        <v>484</v>
      </c>
      <c r="F38" s="972" t="s">
        <v>842</v>
      </c>
      <c r="G38" s="973"/>
      <c r="H38" s="973"/>
      <c r="I38" s="973"/>
      <c r="J38" s="973"/>
      <c r="K38" s="973"/>
      <c r="L38" s="973"/>
      <c r="M38" s="973"/>
      <c r="N38" s="973"/>
      <c r="O38" s="619"/>
      <c r="P38" s="619"/>
      <c r="Q38" s="619"/>
      <c r="R38" s="619"/>
      <c r="S38" s="619"/>
      <c r="T38" s="619"/>
      <c r="U38" s="619"/>
      <c r="V38" s="619"/>
      <c r="W38" s="619"/>
      <c r="X38" s="619"/>
      <c r="Y38" s="619"/>
      <c r="Z38" s="619"/>
      <c r="AA38" s="619"/>
      <c r="AB38" s="619"/>
      <c r="AC38" s="619"/>
      <c r="AD38" s="619"/>
      <c r="AE38" s="619"/>
      <c r="AF38" s="619"/>
      <c r="AG38" s="619"/>
      <c r="AH38" s="619"/>
      <c r="AI38" s="619"/>
      <c r="AJ38" s="619"/>
      <c r="AK38" s="619"/>
      <c r="AL38" s="619"/>
      <c r="AM38" s="619"/>
      <c r="AN38" s="619"/>
      <c r="AO38" s="619"/>
      <c r="AP38" s="619"/>
      <c r="AQ38" s="619"/>
      <c r="AR38" s="619"/>
      <c r="AS38" s="619"/>
      <c r="AT38" s="619"/>
      <c r="AU38" s="619"/>
      <c r="AV38" s="619"/>
      <c r="AW38" s="619"/>
      <c r="AX38" s="619"/>
      <c r="AY38" s="619"/>
      <c r="AZ38" s="619"/>
      <c r="BA38" s="619"/>
      <c r="BB38" s="619"/>
      <c r="BC38" s="619"/>
      <c r="BD38" s="619"/>
      <c r="BE38" s="619"/>
      <c r="BF38" s="619"/>
      <c r="BG38" s="619"/>
      <c r="BH38" s="619"/>
      <c r="BI38" s="619"/>
      <c r="BJ38" s="619"/>
      <c r="BK38" s="619"/>
      <c r="BL38" s="619"/>
      <c r="BM38" s="619"/>
      <c r="BN38" s="619"/>
      <c r="BO38" s="619"/>
      <c r="BP38" s="619"/>
      <c r="BQ38" s="619"/>
      <c r="BR38" s="619"/>
      <c r="BS38" s="619"/>
      <c r="BT38" s="619"/>
    </row>
    <row r="39" spans="1:72" s="550" customFormat="1" ht="30.75" customHeight="1" x14ac:dyDescent="0.25">
      <c r="A39" s="703">
        <v>1125</v>
      </c>
      <c r="B39" s="704" t="s">
        <v>591</v>
      </c>
      <c r="C39" s="707" t="s">
        <v>754</v>
      </c>
      <c r="D39" s="616">
        <v>47922061</v>
      </c>
      <c r="E39" s="617" t="s">
        <v>493</v>
      </c>
      <c r="F39" s="982" t="s">
        <v>654</v>
      </c>
      <c r="G39" s="983"/>
      <c r="H39" s="983"/>
      <c r="I39" s="983"/>
      <c r="J39" s="983"/>
      <c r="K39" s="983"/>
      <c r="L39" s="983"/>
      <c r="M39" s="983"/>
      <c r="N39" s="983"/>
      <c r="O39" s="619"/>
      <c r="P39" s="619"/>
      <c r="Q39" s="619"/>
      <c r="R39" s="619"/>
      <c r="S39" s="619"/>
      <c r="T39" s="619"/>
      <c r="U39" s="619"/>
      <c r="V39" s="619"/>
      <c r="W39" s="619"/>
      <c r="X39" s="619"/>
      <c r="Y39" s="619"/>
      <c r="Z39" s="619"/>
      <c r="AA39" s="619"/>
      <c r="AB39" s="619"/>
      <c r="AC39" s="619"/>
      <c r="AD39" s="619"/>
      <c r="AE39" s="619"/>
      <c r="AF39" s="619"/>
      <c r="AG39" s="619"/>
      <c r="AH39" s="619"/>
      <c r="AI39" s="619"/>
      <c r="AJ39" s="619"/>
      <c r="AK39" s="619"/>
      <c r="AL39" s="619"/>
      <c r="AM39" s="619"/>
      <c r="AN39" s="619"/>
      <c r="AO39" s="619"/>
      <c r="AP39" s="619"/>
      <c r="AQ39" s="619"/>
      <c r="AR39" s="619"/>
      <c r="AS39" s="619"/>
      <c r="AT39" s="619"/>
      <c r="AU39" s="619"/>
      <c r="AV39" s="619"/>
      <c r="AW39" s="619"/>
      <c r="AX39" s="619"/>
      <c r="AY39" s="619"/>
      <c r="AZ39" s="619"/>
      <c r="BA39" s="619"/>
      <c r="BB39" s="619"/>
      <c r="BC39" s="619"/>
      <c r="BD39" s="619"/>
      <c r="BE39" s="619"/>
      <c r="BF39" s="619"/>
      <c r="BG39" s="619"/>
      <c r="BH39" s="619"/>
      <c r="BI39" s="619"/>
      <c r="BJ39" s="619"/>
      <c r="BK39" s="619"/>
      <c r="BL39" s="619"/>
      <c r="BM39" s="619"/>
      <c r="BN39" s="619"/>
      <c r="BO39" s="619"/>
      <c r="BP39" s="619"/>
      <c r="BQ39" s="619"/>
      <c r="BR39" s="619"/>
      <c r="BS39" s="619"/>
      <c r="BT39" s="619"/>
    </row>
    <row r="40" spans="1:72" s="548" customFormat="1" ht="40.5" customHeight="1" x14ac:dyDescent="0.25">
      <c r="A40" s="703">
        <v>1126</v>
      </c>
      <c r="B40" s="704" t="s">
        <v>590</v>
      </c>
      <c r="C40" s="707" t="s">
        <v>702</v>
      </c>
      <c r="D40" s="616">
        <v>69650721</v>
      </c>
      <c r="E40" s="617" t="s">
        <v>493</v>
      </c>
      <c r="F40" s="984"/>
      <c r="G40" s="985"/>
      <c r="H40" s="985"/>
      <c r="I40" s="985"/>
      <c r="J40" s="985"/>
      <c r="K40" s="985"/>
      <c r="L40" s="985"/>
      <c r="M40" s="985"/>
      <c r="N40" s="985"/>
      <c r="O40" s="615"/>
      <c r="P40" s="615"/>
      <c r="Q40" s="615"/>
      <c r="R40" s="615"/>
      <c r="S40" s="615"/>
      <c r="T40" s="615"/>
      <c r="U40" s="615"/>
      <c r="V40" s="615"/>
      <c r="W40" s="615"/>
      <c r="X40" s="615"/>
      <c r="Y40" s="615"/>
      <c r="Z40" s="615"/>
      <c r="AA40" s="615"/>
      <c r="AB40" s="615"/>
      <c r="AC40" s="615"/>
      <c r="AD40" s="615"/>
      <c r="AE40" s="615"/>
      <c r="AF40" s="615"/>
      <c r="AG40" s="615"/>
      <c r="AH40" s="615"/>
      <c r="AI40" s="615"/>
      <c r="AJ40" s="615"/>
      <c r="AK40" s="615"/>
      <c r="AL40" s="615"/>
      <c r="AM40" s="615"/>
      <c r="AN40" s="615"/>
      <c r="AO40" s="615"/>
      <c r="AP40" s="615"/>
      <c r="AQ40" s="615"/>
      <c r="AR40" s="615"/>
      <c r="AS40" s="615"/>
      <c r="AT40" s="615"/>
      <c r="AU40" s="615"/>
      <c r="AV40" s="615"/>
      <c r="AW40" s="615"/>
      <c r="AX40" s="615"/>
      <c r="AY40" s="615"/>
      <c r="AZ40" s="615"/>
      <c r="BA40" s="615"/>
      <c r="BB40" s="615"/>
      <c r="BC40" s="615"/>
      <c r="BD40" s="615"/>
      <c r="BE40" s="615"/>
      <c r="BF40" s="615"/>
      <c r="BG40" s="615"/>
      <c r="BH40" s="615"/>
      <c r="BI40" s="615"/>
      <c r="BJ40" s="615"/>
      <c r="BK40" s="615"/>
      <c r="BL40" s="615"/>
      <c r="BM40" s="615"/>
      <c r="BN40" s="615"/>
      <c r="BO40" s="615"/>
      <c r="BP40" s="615"/>
      <c r="BQ40" s="615"/>
      <c r="BR40" s="615"/>
      <c r="BS40" s="615"/>
      <c r="BT40" s="615"/>
    </row>
    <row r="41" spans="1:72" s="548" customFormat="1" ht="26.25" customHeight="1" x14ac:dyDescent="0.25">
      <c r="A41" s="703">
        <v>1127</v>
      </c>
      <c r="B41" s="704" t="s">
        <v>589</v>
      </c>
      <c r="C41" s="708" t="s">
        <v>755</v>
      </c>
      <c r="D41" s="622" t="s">
        <v>588</v>
      </c>
      <c r="E41" s="614" t="s">
        <v>493</v>
      </c>
      <c r="F41" s="982" t="s">
        <v>848</v>
      </c>
      <c r="G41" s="983"/>
      <c r="H41" s="983"/>
      <c r="I41" s="983"/>
      <c r="J41" s="983"/>
      <c r="K41" s="983"/>
      <c r="L41" s="983"/>
      <c r="M41" s="983"/>
      <c r="N41" s="983"/>
      <c r="O41" s="615"/>
      <c r="P41" s="615"/>
      <c r="Q41" s="615"/>
      <c r="R41" s="615"/>
      <c r="S41" s="615"/>
      <c r="T41" s="615"/>
      <c r="U41" s="615"/>
      <c r="V41" s="615"/>
      <c r="W41" s="615"/>
      <c r="X41" s="615"/>
      <c r="Y41" s="615"/>
      <c r="Z41" s="615"/>
      <c r="AA41" s="615"/>
      <c r="AB41" s="615"/>
      <c r="AC41" s="615"/>
      <c r="AD41" s="615"/>
      <c r="AE41" s="615"/>
      <c r="AF41" s="615"/>
      <c r="AG41" s="615"/>
      <c r="AH41" s="615"/>
      <c r="AI41" s="615"/>
      <c r="AJ41" s="615"/>
      <c r="AK41" s="615"/>
      <c r="AL41" s="615"/>
      <c r="AM41" s="615"/>
      <c r="AN41" s="615"/>
      <c r="AO41" s="615"/>
      <c r="AP41" s="615"/>
      <c r="AQ41" s="615"/>
      <c r="AR41" s="615"/>
      <c r="AS41" s="615"/>
      <c r="AT41" s="615"/>
      <c r="AU41" s="615"/>
      <c r="AV41" s="615"/>
      <c r="AW41" s="615"/>
      <c r="AX41" s="615"/>
      <c r="AY41" s="615"/>
      <c r="AZ41" s="615"/>
      <c r="BA41" s="615"/>
      <c r="BB41" s="615"/>
      <c r="BC41" s="615"/>
      <c r="BD41" s="615"/>
      <c r="BE41" s="615"/>
      <c r="BF41" s="615"/>
      <c r="BG41" s="615"/>
      <c r="BH41" s="615"/>
      <c r="BI41" s="615"/>
      <c r="BJ41" s="615"/>
      <c r="BK41" s="615"/>
      <c r="BL41" s="615"/>
      <c r="BM41" s="615"/>
      <c r="BN41" s="615"/>
      <c r="BO41" s="615"/>
      <c r="BP41" s="615"/>
      <c r="BQ41" s="615"/>
      <c r="BR41" s="615"/>
      <c r="BS41" s="615"/>
      <c r="BT41" s="615"/>
    </row>
    <row r="42" spans="1:72" s="548" customFormat="1" ht="26.25" customHeight="1" x14ac:dyDescent="0.25">
      <c r="A42" s="703">
        <v>1128</v>
      </c>
      <c r="B42" s="704" t="s">
        <v>587</v>
      </c>
      <c r="C42" s="707" t="s">
        <v>823</v>
      </c>
      <c r="D42" s="622" t="s">
        <v>586</v>
      </c>
      <c r="E42" s="614" t="s">
        <v>489</v>
      </c>
      <c r="F42" s="972" t="s">
        <v>842</v>
      </c>
      <c r="G42" s="973"/>
      <c r="H42" s="973"/>
      <c r="I42" s="973"/>
      <c r="J42" s="973"/>
      <c r="K42" s="973"/>
      <c r="L42" s="973"/>
      <c r="M42" s="973"/>
      <c r="N42" s="973"/>
      <c r="O42" s="615"/>
      <c r="P42" s="615"/>
      <c r="Q42" s="615"/>
      <c r="R42" s="615"/>
      <c r="S42" s="615"/>
      <c r="T42" s="615"/>
      <c r="U42" s="615"/>
      <c r="V42" s="615"/>
      <c r="W42" s="615"/>
      <c r="X42" s="615"/>
      <c r="Y42" s="615"/>
      <c r="Z42" s="615"/>
      <c r="AA42" s="615"/>
      <c r="AB42" s="615"/>
      <c r="AC42" s="615"/>
      <c r="AD42" s="615"/>
      <c r="AE42" s="615"/>
      <c r="AF42" s="615"/>
      <c r="AG42" s="615"/>
      <c r="AH42" s="615"/>
      <c r="AI42" s="615"/>
      <c r="AJ42" s="615"/>
      <c r="AK42" s="615"/>
      <c r="AL42" s="615"/>
      <c r="AM42" s="615"/>
      <c r="AN42" s="615"/>
      <c r="AO42" s="615"/>
      <c r="AP42" s="615"/>
      <c r="AQ42" s="615"/>
      <c r="AR42" s="615"/>
      <c r="AS42" s="615"/>
      <c r="AT42" s="615"/>
      <c r="AU42" s="615"/>
      <c r="AV42" s="615"/>
      <c r="AW42" s="615"/>
      <c r="AX42" s="615"/>
      <c r="AY42" s="615"/>
      <c r="AZ42" s="615"/>
      <c r="BA42" s="615"/>
      <c r="BB42" s="615"/>
      <c r="BC42" s="615"/>
      <c r="BD42" s="615"/>
      <c r="BE42" s="615"/>
      <c r="BF42" s="615"/>
      <c r="BG42" s="615"/>
      <c r="BH42" s="615"/>
      <c r="BI42" s="615"/>
      <c r="BJ42" s="615"/>
      <c r="BK42" s="615"/>
      <c r="BL42" s="615"/>
      <c r="BM42" s="615"/>
      <c r="BN42" s="615"/>
      <c r="BO42" s="615"/>
      <c r="BP42" s="615"/>
      <c r="BQ42" s="615"/>
      <c r="BR42" s="615"/>
      <c r="BS42" s="615"/>
      <c r="BT42" s="615"/>
    </row>
    <row r="43" spans="1:72" s="548" customFormat="1" ht="26.25" customHeight="1" x14ac:dyDescent="0.25">
      <c r="A43" s="703">
        <v>1129</v>
      </c>
      <c r="B43" s="704" t="s">
        <v>585</v>
      </c>
      <c r="C43" s="708" t="s">
        <v>824</v>
      </c>
      <c r="D43" s="616">
        <v>70259941</v>
      </c>
      <c r="E43" s="617" t="s">
        <v>489</v>
      </c>
      <c r="F43" s="972" t="s">
        <v>842</v>
      </c>
      <c r="G43" s="973"/>
      <c r="H43" s="973"/>
      <c r="I43" s="973"/>
      <c r="J43" s="973"/>
      <c r="K43" s="973"/>
      <c r="L43" s="973"/>
      <c r="M43" s="973"/>
      <c r="N43" s="973"/>
      <c r="O43" s="615"/>
      <c r="P43" s="615"/>
      <c r="Q43" s="615"/>
      <c r="R43" s="615"/>
      <c r="S43" s="615"/>
      <c r="T43" s="615"/>
      <c r="U43" s="615"/>
      <c r="V43" s="615"/>
      <c r="W43" s="615"/>
      <c r="X43" s="615"/>
      <c r="Y43" s="615"/>
      <c r="Z43" s="615"/>
      <c r="AA43" s="615"/>
      <c r="AB43" s="615"/>
      <c r="AC43" s="615"/>
      <c r="AD43" s="615"/>
      <c r="AE43" s="615"/>
      <c r="AF43" s="615"/>
      <c r="AG43" s="615"/>
      <c r="AH43" s="615"/>
      <c r="AI43" s="615"/>
      <c r="AJ43" s="615"/>
      <c r="AK43" s="615"/>
      <c r="AL43" s="615"/>
      <c r="AM43" s="615"/>
      <c r="AN43" s="615"/>
      <c r="AO43" s="615"/>
      <c r="AP43" s="615"/>
      <c r="AQ43" s="615"/>
      <c r="AR43" s="615"/>
      <c r="AS43" s="615"/>
      <c r="AT43" s="615"/>
      <c r="AU43" s="615"/>
      <c r="AV43" s="615"/>
      <c r="AW43" s="615"/>
      <c r="AX43" s="615"/>
      <c r="AY43" s="615"/>
      <c r="AZ43" s="615"/>
      <c r="BA43" s="615"/>
      <c r="BB43" s="615"/>
      <c r="BC43" s="615"/>
      <c r="BD43" s="615"/>
      <c r="BE43" s="615"/>
      <c r="BF43" s="615"/>
      <c r="BG43" s="615"/>
      <c r="BH43" s="615"/>
      <c r="BI43" s="615"/>
      <c r="BJ43" s="615"/>
      <c r="BK43" s="615"/>
      <c r="BL43" s="615"/>
      <c r="BM43" s="615"/>
      <c r="BN43" s="615"/>
      <c r="BO43" s="615"/>
      <c r="BP43" s="615"/>
      <c r="BQ43" s="615"/>
      <c r="BR43" s="615"/>
      <c r="BS43" s="615"/>
      <c r="BT43" s="615"/>
    </row>
    <row r="44" spans="1:72" s="548" customFormat="1" ht="26.25" customHeight="1" x14ac:dyDescent="0.25">
      <c r="A44" s="703">
        <v>1130</v>
      </c>
      <c r="B44" s="704" t="s">
        <v>584</v>
      </c>
      <c r="C44" s="712" t="s">
        <v>703</v>
      </c>
      <c r="D44" s="616">
        <v>70259925</v>
      </c>
      <c r="E44" s="617" t="s">
        <v>489</v>
      </c>
      <c r="F44" s="984"/>
      <c r="G44" s="985"/>
      <c r="H44" s="985"/>
      <c r="I44" s="985"/>
      <c r="J44" s="985"/>
      <c r="K44" s="985"/>
      <c r="L44" s="985"/>
      <c r="M44" s="985"/>
      <c r="N44" s="985"/>
      <c r="O44" s="615"/>
      <c r="P44" s="615"/>
      <c r="Q44" s="615"/>
      <c r="R44" s="615"/>
      <c r="S44" s="615"/>
      <c r="T44" s="615"/>
      <c r="U44" s="615"/>
      <c r="V44" s="615"/>
      <c r="W44" s="615"/>
      <c r="X44" s="615"/>
      <c r="Y44" s="615"/>
      <c r="Z44" s="615"/>
      <c r="AA44" s="615"/>
      <c r="AB44" s="615"/>
      <c r="AC44" s="615"/>
      <c r="AD44" s="615"/>
      <c r="AE44" s="615"/>
      <c r="AF44" s="615"/>
      <c r="AG44" s="615"/>
      <c r="AH44" s="615"/>
      <c r="AI44" s="615"/>
      <c r="AJ44" s="615"/>
      <c r="AK44" s="615"/>
      <c r="AL44" s="615"/>
      <c r="AM44" s="615"/>
      <c r="AN44" s="615"/>
      <c r="AO44" s="615"/>
      <c r="AP44" s="615"/>
      <c r="AQ44" s="615"/>
      <c r="AR44" s="615"/>
      <c r="AS44" s="615"/>
      <c r="AT44" s="615"/>
      <c r="AU44" s="615"/>
      <c r="AV44" s="615"/>
      <c r="AW44" s="615"/>
      <c r="AX44" s="615"/>
      <c r="AY44" s="615"/>
      <c r="AZ44" s="615"/>
      <c r="BA44" s="615"/>
      <c r="BB44" s="615"/>
      <c r="BC44" s="615"/>
      <c r="BD44" s="615"/>
      <c r="BE44" s="615"/>
      <c r="BF44" s="615"/>
      <c r="BG44" s="615"/>
      <c r="BH44" s="615"/>
      <c r="BI44" s="615"/>
      <c r="BJ44" s="615"/>
      <c r="BK44" s="615"/>
      <c r="BL44" s="615"/>
      <c r="BM44" s="615"/>
      <c r="BN44" s="615"/>
      <c r="BO44" s="615"/>
      <c r="BP44" s="615"/>
      <c r="BQ44" s="615"/>
      <c r="BR44" s="615"/>
      <c r="BS44" s="615"/>
      <c r="BT44" s="615"/>
    </row>
    <row r="45" spans="1:72" s="548" customFormat="1" ht="32.25" customHeight="1" x14ac:dyDescent="0.25">
      <c r="A45" s="703">
        <v>1131</v>
      </c>
      <c r="B45" s="704" t="s">
        <v>583</v>
      </c>
      <c r="C45" s="707" t="s">
        <v>704</v>
      </c>
      <c r="D45" s="622" t="s">
        <v>582</v>
      </c>
      <c r="E45" s="614" t="s">
        <v>489</v>
      </c>
      <c r="F45" s="984"/>
      <c r="G45" s="985"/>
      <c r="H45" s="985"/>
      <c r="I45" s="985"/>
      <c r="J45" s="985"/>
      <c r="K45" s="985"/>
      <c r="L45" s="985"/>
      <c r="M45" s="985"/>
      <c r="N45" s="985"/>
      <c r="O45" s="615"/>
      <c r="P45" s="615"/>
      <c r="Q45" s="615"/>
      <c r="R45" s="615"/>
      <c r="S45" s="615"/>
      <c r="T45" s="615"/>
      <c r="U45" s="615"/>
      <c r="V45" s="615"/>
      <c r="W45" s="615"/>
      <c r="X45" s="615"/>
      <c r="Y45" s="615"/>
      <c r="Z45" s="615"/>
      <c r="AA45" s="615"/>
      <c r="AB45" s="615"/>
      <c r="AC45" s="615"/>
      <c r="AD45" s="615"/>
      <c r="AE45" s="615"/>
      <c r="AF45" s="615"/>
      <c r="AG45" s="615"/>
      <c r="AH45" s="615"/>
      <c r="AI45" s="615"/>
      <c r="AJ45" s="615"/>
      <c r="AK45" s="615"/>
      <c r="AL45" s="615"/>
      <c r="AM45" s="615"/>
      <c r="AN45" s="615"/>
      <c r="AO45" s="615"/>
      <c r="AP45" s="615"/>
      <c r="AQ45" s="615"/>
      <c r="AR45" s="615"/>
      <c r="AS45" s="615"/>
      <c r="AT45" s="615"/>
      <c r="AU45" s="615"/>
      <c r="AV45" s="615"/>
      <c r="AW45" s="615"/>
      <c r="AX45" s="615"/>
      <c r="AY45" s="615"/>
      <c r="AZ45" s="615"/>
      <c r="BA45" s="615"/>
      <c r="BB45" s="615"/>
      <c r="BC45" s="615"/>
      <c r="BD45" s="615"/>
      <c r="BE45" s="615"/>
      <c r="BF45" s="615"/>
      <c r="BG45" s="615"/>
      <c r="BH45" s="615"/>
      <c r="BI45" s="615"/>
      <c r="BJ45" s="615"/>
      <c r="BK45" s="615"/>
      <c r="BL45" s="615"/>
      <c r="BM45" s="615"/>
      <c r="BN45" s="615"/>
      <c r="BO45" s="615"/>
      <c r="BP45" s="615"/>
      <c r="BQ45" s="615"/>
      <c r="BR45" s="615"/>
      <c r="BS45" s="615"/>
      <c r="BT45" s="615"/>
    </row>
    <row r="46" spans="1:72" s="548" customFormat="1" ht="29.25" customHeight="1" x14ac:dyDescent="0.25">
      <c r="A46" s="703">
        <v>1132</v>
      </c>
      <c r="B46" s="704" t="s">
        <v>581</v>
      </c>
      <c r="C46" s="707" t="s">
        <v>825</v>
      </c>
      <c r="D46" s="616">
        <v>61986038</v>
      </c>
      <c r="E46" s="617" t="s">
        <v>489</v>
      </c>
      <c r="F46" s="972" t="s">
        <v>842</v>
      </c>
      <c r="G46" s="973"/>
      <c r="H46" s="973"/>
      <c r="I46" s="973"/>
      <c r="J46" s="973"/>
      <c r="K46" s="973"/>
      <c r="L46" s="973"/>
      <c r="M46" s="973"/>
      <c r="N46" s="973"/>
      <c r="O46" s="615"/>
      <c r="P46" s="615"/>
      <c r="Q46" s="615"/>
      <c r="R46" s="615"/>
      <c r="S46" s="615"/>
      <c r="T46" s="615"/>
      <c r="U46" s="615"/>
      <c r="V46" s="615"/>
      <c r="W46" s="615"/>
      <c r="X46" s="615"/>
      <c r="Y46" s="615"/>
      <c r="Z46" s="615"/>
      <c r="AA46" s="615"/>
      <c r="AB46" s="615"/>
      <c r="AC46" s="615"/>
      <c r="AD46" s="615"/>
      <c r="AE46" s="615"/>
      <c r="AF46" s="615"/>
      <c r="AG46" s="615"/>
      <c r="AH46" s="615"/>
      <c r="AI46" s="615"/>
      <c r="AJ46" s="615"/>
      <c r="AK46" s="615"/>
      <c r="AL46" s="615"/>
      <c r="AM46" s="615"/>
      <c r="AN46" s="615"/>
      <c r="AO46" s="615"/>
      <c r="AP46" s="615"/>
      <c r="AQ46" s="615"/>
      <c r="AR46" s="615"/>
      <c r="AS46" s="615"/>
      <c r="AT46" s="615"/>
      <c r="AU46" s="615"/>
      <c r="AV46" s="615"/>
      <c r="AW46" s="615"/>
      <c r="AX46" s="615"/>
      <c r="AY46" s="615"/>
      <c r="AZ46" s="615"/>
      <c r="BA46" s="615"/>
      <c r="BB46" s="615"/>
      <c r="BC46" s="615"/>
      <c r="BD46" s="615"/>
      <c r="BE46" s="615"/>
      <c r="BF46" s="615"/>
      <c r="BG46" s="615"/>
      <c r="BH46" s="615"/>
      <c r="BI46" s="615"/>
      <c r="BJ46" s="615"/>
      <c r="BK46" s="615"/>
      <c r="BL46" s="615"/>
      <c r="BM46" s="615"/>
      <c r="BN46" s="615"/>
      <c r="BO46" s="615"/>
      <c r="BP46" s="615"/>
      <c r="BQ46" s="615"/>
      <c r="BR46" s="615"/>
      <c r="BS46" s="615"/>
      <c r="BT46" s="615"/>
    </row>
    <row r="47" spans="1:72" s="548" customFormat="1" ht="26.25" customHeight="1" x14ac:dyDescent="0.25">
      <c r="A47" s="703">
        <v>1133</v>
      </c>
      <c r="B47" s="704" t="s">
        <v>580</v>
      </c>
      <c r="C47" s="707" t="s">
        <v>756</v>
      </c>
      <c r="D47" s="616">
        <v>61985759</v>
      </c>
      <c r="E47" s="617" t="s">
        <v>489</v>
      </c>
      <c r="F47" s="982" t="s">
        <v>645</v>
      </c>
      <c r="G47" s="983"/>
      <c r="H47" s="983"/>
      <c r="I47" s="983"/>
      <c r="J47" s="983"/>
      <c r="K47" s="983"/>
      <c r="L47" s="983"/>
      <c r="M47" s="983"/>
      <c r="N47" s="983"/>
      <c r="O47" s="615"/>
      <c r="P47" s="615"/>
      <c r="Q47" s="615"/>
      <c r="R47" s="615"/>
      <c r="S47" s="615"/>
      <c r="T47" s="615"/>
      <c r="U47" s="615"/>
      <c r="V47" s="615"/>
      <c r="W47" s="615"/>
      <c r="X47" s="615"/>
      <c r="Y47" s="615"/>
      <c r="Z47" s="615"/>
      <c r="AA47" s="615"/>
      <c r="AB47" s="615"/>
      <c r="AC47" s="615"/>
      <c r="AD47" s="615"/>
      <c r="AE47" s="615"/>
      <c r="AF47" s="615"/>
      <c r="AG47" s="615"/>
      <c r="AH47" s="615"/>
      <c r="AI47" s="615"/>
      <c r="AJ47" s="615"/>
      <c r="AK47" s="615"/>
      <c r="AL47" s="615"/>
      <c r="AM47" s="615"/>
      <c r="AN47" s="615"/>
      <c r="AO47" s="615"/>
      <c r="AP47" s="615"/>
      <c r="AQ47" s="615"/>
      <c r="AR47" s="615"/>
      <c r="AS47" s="615"/>
      <c r="AT47" s="615"/>
      <c r="AU47" s="615"/>
      <c r="AV47" s="615"/>
      <c r="AW47" s="615"/>
      <c r="AX47" s="615"/>
      <c r="AY47" s="615"/>
      <c r="AZ47" s="615"/>
      <c r="BA47" s="615"/>
      <c r="BB47" s="615"/>
      <c r="BC47" s="615"/>
      <c r="BD47" s="615"/>
      <c r="BE47" s="615"/>
      <c r="BF47" s="615"/>
      <c r="BG47" s="615"/>
      <c r="BH47" s="615"/>
      <c r="BI47" s="615"/>
      <c r="BJ47" s="615"/>
      <c r="BK47" s="615"/>
      <c r="BL47" s="615"/>
      <c r="BM47" s="615"/>
      <c r="BN47" s="615"/>
      <c r="BO47" s="615"/>
      <c r="BP47" s="615"/>
      <c r="BQ47" s="615"/>
      <c r="BR47" s="615"/>
      <c r="BS47" s="615"/>
      <c r="BT47" s="615"/>
    </row>
    <row r="48" spans="1:72" s="548" customFormat="1" ht="26.25" customHeight="1" x14ac:dyDescent="0.25">
      <c r="A48" s="703">
        <v>1134</v>
      </c>
      <c r="B48" s="704" t="s">
        <v>579</v>
      </c>
      <c r="C48" s="707" t="s">
        <v>803</v>
      </c>
      <c r="D48" s="616">
        <v>63701171</v>
      </c>
      <c r="E48" s="617" t="s">
        <v>489</v>
      </c>
      <c r="F48" s="984"/>
      <c r="G48" s="985"/>
      <c r="H48" s="985"/>
      <c r="I48" s="985"/>
      <c r="J48" s="985"/>
      <c r="K48" s="985"/>
      <c r="L48" s="985"/>
      <c r="M48" s="985"/>
      <c r="N48" s="985"/>
      <c r="O48" s="615"/>
      <c r="P48" s="615"/>
      <c r="Q48" s="615"/>
      <c r="R48" s="615"/>
      <c r="S48" s="615"/>
      <c r="T48" s="615"/>
      <c r="U48" s="615"/>
      <c r="V48" s="615"/>
      <c r="W48" s="615"/>
      <c r="X48" s="615"/>
      <c r="Y48" s="615"/>
      <c r="Z48" s="615"/>
      <c r="AA48" s="615"/>
      <c r="AB48" s="615"/>
      <c r="AC48" s="615"/>
      <c r="AD48" s="615"/>
      <c r="AE48" s="615"/>
      <c r="AF48" s="615"/>
      <c r="AG48" s="615"/>
      <c r="AH48" s="615"/>
      <c r="AI48" s="615"/>
      <c r="AJ48" s="615"/>
      <c r="AK48" s="615"/>
      <c r="AL48" s="615"/>
      <c r="AM48" s="615"/>
      <c r="AN48" s="615"/>
      <c r="AO48" s="615"/>
      <c r="AP48" s="615"/>
      <c r="AQ48" s="615"/>
      <c r="AR48" s="615"/>
      <c r="AS48" s="615"/>
      <c r="AT48" s="615"/>
      <c r="AU48" s="615"/>
      <c r="AV48" s="615"/>
      <c r="AW48" s="615"/>
      <c r="AX48" s="615"/>
      <c r="AY48" s="615"/>
      <c r="AZ48" s="615"/>
      <c r="BA48" s="615"/>
      <c r="BB48" s="615"/>
      <c r="BC48" s="615"/>
      <c r="BD48" s="615"/>
      <c r="BE48" s="615"/>
      <c r="BF48" s="615"/>
      <c r="BG48" s="615"/>
      <c r="BH48" s="615"/>
      <c r="BI48" s="615"/>
      <c r="BJ48" s="615"/>
      <c r="BK48" s="615"/>
      <c r="BL48" s="615"/>
      <c r="BM48" s="615"/>
      <c r="BN48" s="615"/>
      <c r="BO48" s="615"/>
      <c r="BP48" s="615"/>
      <c r="BQ48" s="615"/>
      <c r="BR48" s="615"/>
      <c r="BS48" s="615"/>
      <c r="BT48" s="615"/>
    </row>
    <row r="49" spans="1:72" s="548" customFormat="1" ht="28.5" customHeight="1" x14ac:dyDescent="0.25">
      <c r="A49" s="703">
        <v>1135</v>
      </c>
      <c r="B49" s="704" t="s">
        <v>578</v>
      </c>
      <c r="C49" s="706" t="s">
        <v>826</v>
      </c>
      <c r="D49" s="613" t="s">
        <v>577</v>
      </c>
      <c r="E49" s="614" t="s">
        <v>497</v>
      </c>
      <c r="F49" s="972" t="s">
        <v>842</v>
      </c>
      <c r="G49" s="973"/>
      <c r="H49" s="973"/>
      <c r="I49" s="973"/>
      <c r="J49" s="973"/>
      <c r="K49" s="973"/>
      <c r="L49" s="973"/>
      <c r="M49" s="973"/>
      <c r="N49" s="973"/>
      <c r="O49" s="615"/>
      <c r="P49" s="615"/>
      <c r="Q49" s="615"/>
      <c r="R49" s="615"/>
      <c r="S49" s="615"/>
      <c r="T49" s="615"/>
      <c r="U49" s="615"/>
      <c r="V49" s="615"/>
      <c r="W49" s="615"/>
      <c r="X49" s="615"/>
      <c r="Y49" s="615"/>
      <c r="Z49" s="615"/>
      <c r="AA49" s="615"/>
      <c r="AB49" s="615"/>
      <c r="AC49" s="615"/>
      <c r="AD49" s="615"/>
      <c r="AE49" s="615"/>
      <c r="AF49" s="615"/>
      <c r="AG49" s="615"/>
      <c r="AH49" s="615"/>
      <c r="AI49" s="615"/>
      <c r="AJ49" s="615"/>
      <c r="AK49" s="615"/>
      <c r="AL49" s="615"/>
      <c r="AM49" s="615"/>
      <c r="AN49" s="615"/>
      <c r="AO49" s="615"/>
      <c r="AP49" s="615"/>
      <c r="AQ49" s="615"/>
      <c r="AR49" s="615"/>
      <c r="AS49" s="615"/>
      <c r="AT49" s="615"/>
      <c r="AU49" s="615"/>
      <c r="AV49" s="615"/>
      <c r="AW49" s="615"/>
      <c r="AX49" s="615"/>
      <c r="AY49" s="615"/>
      <c r="AZ49" s="615"/>
      <c r="BA49" s="615"/>
      <c r="BB49" s="615"/>
      <c r="BC49" s="615"/>
      <c r="BD49" s="615"/>
      <c r="BE49" s="615"/>
      <c r="BF49" s="615"/>
      <c r="BG49" s="615"/>
      <c r="BH49" s="615"/>
      <c r="BI49" s="615"/>
      <c r="BJ49" s="615"/>
      <c r="BK49" s="615"/>
      <c r="BL49" s="615"/>
      <c r="BM49" s="615"/>
      <c r="BN49" s="615"/>
      <c r="BO49" s="615"/>
      <c r="BP49" s="615"/>
      <c r="BQ49" s="615"/>
      <c r="BR49" s="615"/>
      <c r="BS49" s="615"/>
      <c r="BT49" s="615"/>
    </row>
    <row r="50" spans="1:72" s="548" customFormat="1" ht="26.25" customHeight="1" x14ac:dyDescent="0.25">
      <c r="A50" s="703">
        <v>1136</v>
      </c>
      <c r="B50" s="704" t="s">
        <v>576</v>
      </c>
      <c r="C50" s="706" t="s">
        <v>705</v>
      </c>
      <c r="D50" s="613" t="s">
        <v>575</v>
      </c>
      <c r="E50" s="614" t="s">
        <v>497</v>
      </c>
      <c r="F50" s="984"/>
      <c r="G50" s="985"/>
      <c r="H50" s="985"/>
      <c r="I50" s="985"/>
      <c r="J50" s="985"/>
      <c r="K50" s="985"/>
      <c r="L50" s="985"/>
      <c r="M50" s="985"/>
      <c r="N50" s="985"/>
      <c r="O50" s="615"/>
      <c r="P50" s="615"/>
      <c r="Q50" s="615"/>
      <c r="R50" s="615"/>
      <c r="S50" s="615"/>
      <c r="T50" s="615"/>
      <c r="U50" s="615"/>
      <c r="V50" s="615"/>
      <c r="W50" s="615"/>
      <c r="X50" s="615"/>
      <c r="Y50" s="615"/>
      <c r="Z50" s="615"/>
      <c r="AA50" s="615"/>
      <c r="AB50" s="615"/>
      <c r="AC50" s="615"/>
      <c r="AD50" s="615"/>
      <c r="AE50" s="615"/>
      <c r="AF50" s="615"/>
      <c r="AG50" s="615"/>
      <c r="AH50" s="615"/>
      <c r="AI50" s="615"/>
      <c r="AJ50" s="615"/>
      <c r="AK50" s="615"/>
      <c r="AL50" s="615"/>
      <c r="AM50" s="615"/>
      <c r="AN50" s="615"/>
      <c r="AO50" s="615"/>
      <c r="AP50" s="615"/>
      <c r="AQ50" s="615"/>
      <c r="AR50" s="615"/>
      <c r="AS50" s="615"/>
      <c r="AT50" s="615"/>
      <c r="AU50" s="615"/>
      <c r="AV50" s="615"/>
      <c r="AW50" s="615"/>
      <c r="AX50" s="615"/>
      <c r="AY50" s="615"/>
      <c r="AZ50" s="615"/>
      <c r="BA50" s="615"/>
      <c r="BB50" s="615"/>
      <c r="BC50" s="615"/>
      <c r="BD50" s="615"/>
      <c r="BE50" s="615"/>
      <c r="BF50" s="615"/>
      <c r="BG50" s="615"/>
      <c r="BH50" s="615"/>
      <c r="BI50" s="615"/>
      <c r="BJ50" s="615"/>
      <c r="BK50" s="615"/>
      <c r="BL50" s="615"/>
      <c r="BM50" s="615"/>
      <c r="BN50" s="615"/>
      <c r="BO50" s="615"/>
      <c r="BP50" s="615"/>
      <c r="BQ50" s="615"/>
      <c r="BR50" s="615"/>
      <c r="BS50" s="615"/>
      <c r="BT50" s="615"/>
    </row>
    <row r="51" spans="1:72" s="548" customFormat="1" ht="51.75" customHeight="1" x14ac:dyDescent="0.25">
      <c r="A51" s="703">
        <v>1137</v>
      </c>
      <c r="B51" s="692" t="s">
        <v>927</v>
      </c>
      <c r="C51" s="705" t="s">
        <v>706</v>
      </c>
      <c r="D51" s="613" t="s">
        <v>574</v>
      </c>
      <c r="E51" s="614" t="s">
        <v>497</v>
      </c>
      <c r="F51" s="990" t="s">
        <v>904</v>
      </c>
      <c r="G51" s="991"/>
      <c r="H51" s="991"/>
      <c r="I51" s="991"/>
      <c r="J51" s="991"/>
      <c r="K51" s="991"/>
      <c r="L51" s="991"/>
      <c r="M51" s="991"/>
      <c r="N51" s="991"/>
      <c r="O51" s="615"/>
      <c r="P51" s="615"/>
      <c r="Q51" s="615"/>
      <c r="R51" s="615"/>
      <c r="S51" s="615"/>
      <c r="T51" s="615"/>
      <c r="U51" s="615"/>
      <c r="V51" s="615"/>
      <c r="W51" s="615"/>
      <c r="X51" s="615"/>
      <c r="Y51" s="615"/>
      <c r="Z51" s="615"/>
      <c r="AA51" s="615"/>
      <c r="AB51" s="615"/>
      <c r="AC51" s="615"/>
      <c r="AD51" s="615"/>
      <c r="AE51" s="615"/>
      <c r="AF51" s="615"/>
      <c r="AG51" s="615"/>
      <c r="AH51" s="615"/>
      <c r="AI51" s="615"/>
      <c r="AJ51" s="615"/>
      <c r="AK51" s="615"/>
      <c r="AL51" s="615"/>
      <c r="AM51" s="615"/>
      <c r="AN51" s="615"/>
      <c r="AO51" s="615"/>
      <c r="AP51" s="615"/>
      <c r="AQ51" s="615"/>
      <c r="AR51" s="615"/>
      <c r="AS51" s="615"/>
      <c r="AT51" s="615"/>
      <c r="AU51" s="615"/>
      <c r="AV51" s="615"/>
      <c r="AW51" s="615"/>
      <c r="AX51" s="615"/>
      <c r="AY51" s="615"/>
      <c r="AZ51" s="615"/>
      <c r="BA51" s="615"/>
      <c r="BB51" s="615"/>
      <c r="BC51" s="615"/>
      <c r="BD51" s="615"/>
      <c r="BE51" s="615"/>
      <c r="BF51" s="615"/>
      <c r="BG51" s="615"/>
      <c r="BH51" s="615"/>
      <c r="BI51" s="615"/>
      <c r="BJ51" s="615"/>
      <c r="BK51" s="615"/>
      <c r="BL51" s="615"/>
      <c r="BM51" s="615"/>
      <c r="BN51" s="615"/>
      <c r="BO51" s="615"/>
      <c r="BP51" s="615"/>
      <c r="BQ51" s="615"/>
      <c r="BR51" s="615"/>
      <c r="BS51" s="615"/>
      <c r="BT51" s="615"/>
    </row>
    <row r="52" spans="1:72" s="548" customFormat="1" ht="36" customHeight="1" x14ac:dyDescent="0.25">
      <c r="A52" s="703">
        <v>1138</v>
      </c>
      <c r="B52" s="704" t="s">
        <v>573</v>
      </c>
      <c r="C52" s="706" t="s">
        <v>827</v>
      </c>
      <c r="D52" s="613" t="s">
        <v>572</v>
      </c>
      <c r="E52" s="614" t="s">
        <v>497</v>
      </c>
      <c r="F52" s="972" t="s">
        <v>842</v>
      </c>
      <c r="G52" s="973"/>
      <c r="H52" s="973"/>
      <c r="I52" s="973"/>
      <c r="J52" s="973"/>
      <c r="K52" s="973"/>
      <c r="L52" s="973"/>
      <c r="M52" s="973"/>
      <c r="N52" s="973"/>
      <c r="O52" s="615"/>
      <c r="P52" s="615"/>
      <c r="Q52" s="615"/>
      <c r="R52" s="615"/>
      <c r="S52" s="615"/>
      <c r="T52" s="615"/>
      <c r="U52" s="615"/>
      <c r="V52" s="615"/>
      <c r="W52" s="615"/>
      <c r="X52" s="615"/>
      <c r="Y52" s="615"/>
      <c r="Z52" s="615"/>
      <c r="AA52" s="615"/>
      <c r="AB52" s="615"/>
      <c r="AC52" s="615"/>
      <c r="AD52" s="615"/>
      <c r="AE52" s="615"/>
      <c r="AF52" s="615"/>
      <c r="AG52" s="615"/>
      <c r="AH52" s="615"/>
      <c r="AI52" s="615"/>
      <c r="AJ52" s="615"/>
      <c r="AK52" s="615"/>
      <c r="AL52" s="615"/>
      <c r="AM52" s="615"/>
      <c r="AN52" s="615"/>
      <c r="AO52" s="615"/>
      <c r="AP52" s="615"/>
      <c r="AQ52" s="615"/>
      <c r="AR52" s="615"/>
      <c r="AS52" s="615"/>
      <c r="AT52" s="615"/>
      <c r="AU52" s="615"/>
      <c r="AV52" s="615"/>
      <c r="AW52" s="615"/>
      <c r="AX52" s="615"/>
      <c r="AY52" s="615"/>
      <c r="AZ52" s="615"/>
      <c r="BA52" s="615"/>
      <c r="BB52" s="615"/>
      <c r="BC52" s="615"/>
      <c r="BD52" s="615"/>
      <c r="BE52" s="615"/>
      <c r="BF52" s="615"/>
      <c r="BG52" s="615"/>
      <c r="BH52" s="615"/>
      <c r="BI52" s="615"/>
      <c r="BJ52" s="615"/>
      <c r="BK52" s="615"/>
      <c r="BL52" s="615"/>
      <c r="BM52" s="615"/>
      <c r="BN52" s="615"/>
      <c r="BO52" s="615"/>
      <c r="BP52" s="615"/>
      <c r="BQ52" s="615"/>
      <c r="BR52" s="615"/>
      <c r="BS52" s="615"/>
      <c r="BT52" s="615"/>
    </row>
    <row r="53" spans="1:72" s="548" customFormat="1" ht="51" customHeight="1" x14ac:dyDescent="0.25">
      <c r="A53" s="713">
        <v>1140</v>
      </c>
      <c r="B53" s="714" t="s">
        <v>571</v>
      </c>
      <c r="C53" s="715" t="s">
        <v>757</v>
      </c>
      <c r="D53" s="710" t="s">
        <v>570</v>
      </c>
      <c r="E53" s="711" t="s">
        <v>497</v>
      </c>
      <c r="F53" s="1000" t="s">
        <v>658</v>
      </c>
      <c r="G53" s="1001"/>
      <c r="H53" s="1001"/>
      <c r="I53" s="1001"/>
      <c r="J53" s="1001"/>
      <c r="K53" s="1001"/>
      <c r="L53" s="1001"/>
      <c r="M53" s="1001"/>
      <c r="N53" s="1001"/>
      <c r="O53" s="615"/>
      <c r="P53" s="615"/>
      <c r="Q53" s="615"/>
      <c r="R53" s="615"/>
      <c r="S53" s="615"/>
      <c r="T53" s="615"/>
      <c r="U53" s="615"/>
      <c r="V53" s="615"/>
      <c r="W53" s="615"/>
      <c r="X53" s="615"/>
      <c r="Y53" s="615"/>
      <c r="Z53" s="615"/>
      <c r="AA53" s="615"/>
      <c r="AB53" s="615"/>
      <c r="AC53" s="615"/>
      <c r="AD53" s="615"/>
      <c r="AE53" s="615"/>
      <c r="AF53" s="615"/>
      <c r="AG53" s="615"/>
      <c r="AH53" s="615"/>
      <c r="AI53" s="615"/>
      <c r="AJ53" s="615"/>
      <c r="AK53" s="615"/>
      <c r="AL53" s="615"/>
      <c r="AM53" s="615"/>
      <c r="AN53" s="615"/>
      <c r="AO53" s="615"/>
      <c r="AP53" s="615"/>
      <c r="AQ53" s="615"/>
      <c r="AR53" s="615"/>
      <c r="AS53" s="615"/>
      <c r="AT53" s="615"/>
      <c r="AU53" s="615"/>
      <c r="AV53" s="615"/>
      <c r="AW53" s="615"/>
      <c r="AX53" s="615"/>
      <c r="AY53" s="615"/>
      <c r="AZ53" s="615"/>
      <c r="BA53" s="615"/>
      <c r="BB53" s="615"/>
      <c r="BC53" s="615"/>
      <c r="BD53" s="615"/>
      <c r="BE53" s="615"/>
      <c r="BF53" s="615"/>
      <c r="BG53" s="615"/>
      <c r="BH53" s="615"/>
      <c r="BI53" s="615"/>
      <c r="BJ53" s="615"/>
      <c r="BK53" s="615"/>
      <c r="BL53" s="615"/>
      <c r="BM53" s="615"/>
      <c r="BN53" s="615"/>
      <c r="BO53" s="615"/>
      <c r="BP53" s="615"/>
      <c r="BQ53" s="615"/>
      <c r="BR53" s="615"/>
      <c r="BS53" s="615"/>
      <c r="BT53" s="615"/>
    </row>
    <row r="54" spans="1:72" s="548" customFormat="1" ht="39" customHeight="1" x14ac:dyDescent="0.25">
      <c r="A54" s="703">
        <v>1142</v>
      </c>
      <c r="B54" s="704" t="s">
        <v>569</v>
      </c>
      <c r="C54" s="707" t="s">
        <v>758</v>
      </c>
      <c r="D54" s="622" t="s">
        <v>568</v>
      </c>
      <c r="E54" s="614" t="s">
        <v>486</v>
      </c>
      <c r="F54" s="1000" t="s">
        <v>849</v>
      </c>
      <c r="G54" s="1001"/>
      <c r="H54" s="1001"/>
      <c r="I54" s="1001"/>
      <c r="J54" s="1001"/>
      <c r="K54" s="1001"/>
      <c r="L54" s="1001"/>
      <c r="M54" s="1001"/>
      <c r="N54" s="1001"/>
      <c r="O54" s="615"/>
      <c r="P54" s="615"/>
      <c r="Q54" s="615"/>
      <c r="R54" s="615"/>
      <c r="S54" s="615"/>
      <c r="T54" s="615"/>
      <c r="U54" s="615"/>
      <c r="V54" s="615"/>
      <c r="W54" s="615"/>
      <c r="X54" s="615"/>
      <c r="Y54" s="615"/>
      <c r="Z54" s="615"/>
      <c r="AA54" s="615"/>
      <c r="AB54" s="615"/>
      <c r="AC54" s="615"/>
      <c r="AD54" s="615"/>
      <c r="AE54" s="615"/>
      <c r="AF54" s="615"/>
      <c r="AG54" s="615"/>
      <c r="AH54" s="615"/>
      <c r="AI54" s="615"/>
      <c r="AJ54" s="615"/>
      <c r="AK54" s="615"/>
      <c r="AL54" s="615"/>
      <c r="AM54" s="615"/>
      <c r="AN54" s="615"/>
      <c r="AO54" s="615"/>
      <c r="AP54" s="615"/>
      <c r="AQ54" s="615"/>
      <c r="AR54" s="615"/>
      <c r="AS54" s="615"/>
      <c r="AT54" s="615"/>
      <c r="AU54" s="615"/>
      <c r="AV54" s="615"/>
      <c r="AW54" s="615"/>
      <c r="AX54" s="615"/>
      <c r="AY54" s="615"/>
      <c r="AZ54" s="615"/>
      <c r="BA54" s="615"/>
      <c r="BB54" s="615"/>
      <c r="BC54" s="615"/>
      <c r="BD54" s="615"/>
      <c r="BE54" s="615"/>
      <c r="BF54" s="615"/>
      <c r="BG54" s="615"/>
      <c r="BH54" s="615"/>
      <c r="BI54" s="615"/>
      <c r="BJ54" s="615"/>
      <c r="BK54" s="615"/>
      <c r="BL54" s="615"/>
      <c r="BM54" s="615"/>
      <c r="BN54" s="615"/>
      <c r="BO54" s="615"/>
      <c r="BP54" s="615"/>
      <c r="BQ54" s="615"/>
      <c r="BR54" s="615"/>
      <c r="BS54" s="615"/>
      <c r="BT54" s="615"/>
    </row>
    <row r="55" spans="1:72" s="548" customFormat="1" ht="28.5" customHeight="1" x14ac:dyDescent="0.25">
      <c r="A55" s="703">
        <v>1150</v>
      </c>
      <c r="B55" s="549" t="s">
        <v>567</v>
      </c>
      <c r="C55" s="706" t="s">
        <v>760</v>
      </c>
      <c r="D55" s="620" t="s">
        <v>566</v>
      </c>
      <c r="E55" s="621" t="s">
        <v>484</v>
      </c>
      <c r="F55" s="982" t="s">
        <v>759</v>
      </c>
      <c r="G55" s="983"/>
      <c r="H55" s="983"/>
      <c r="I55" s="983"/>
      <c r="J55" s="983"/>
      <c r="K55" s="983"/>
      <c r="L55" s="983"/>
      <c r="M55" s="983"/>
      <c r="N55" s="983"/>
      <c r="O55" s="615"/>
      <c r="P55" s="615"/>
      <c r="Q55" s="615"/>
      <c r="R55" s="615"/>
      <c r="S55" s="615"/>
      <c r="T55" s="615"/>
      <c r="U55" s="615"/>
      <c r="V55" s="615"/>
      <c r="W55" s="615"/>
      <c r="X55" s="615"/>
      <c r="Y55" s="615"/>
      <c r="Z55" s="615"/>
      <c r="AA55" s="615"/>
      <c r="AB55" s="615"/>
      <c r="AC55" s="615"/>
      <c r="AD55" s="615"/>
      <c r="AE55" s="615"/>
      <c r="AF55" s="615"/>
      <c r="AG55" s="615"/>
      <c r="AH55" s="615"/>
      <c r="AI55" s="615"/>
      <c r="AJ55" s="615"/>
      <c r="AK55" s="615"/>
      <c r="AL55" s="615"/>
      <c r="AM55" s="615"/>
      <c r="AN55" s="615"/>
      <c r="AO55" s="615"/>
      <c r="AP55" s="615"/>
      <c r="AQ55" s="615"/>
      <c r="AR55" s="615"/>
      <c r="AS55" s="615"/>
      <c r="AT55" s="615"/>
      <c r="AU55" s="615"/>
      <c r="AV55" s="615"/>
      <c r="AW55" s="615"/>
      <c r="AX55" s="615"/>
      <c r="AY55" s="615"/>
      <c r="AZ55" s="615"/>
      <c r="BA55" s="615"/>
      <c r="BB55" s="615"/>
      <c r="BC55" s="615"/>
      <c r="BD55" s="615"/>
      <c r="BE55" s="615"/>
      <c r="BF55" s="615"/>
      <c r="BG55" s="615"/>
      <c r="BH55" s="615"/>
      <c r="BI55" s="615"/>
      <c r="BJ55" s="615"/>
      <c r="BK55" s="615"/>
      <c r="BL55" s="615"/>
      <c r="BM55" s="615"/>
      <c r="BN55" s="615"/>
      <c r="BO55" s="615"/>
      <c r="BP55" s="615"/>
      <c r="BQ55" s="615"/>
      <c r="BR55" s="615"/>
      <c r="BS55" s="615"/>
      <c r="BT55" s="615"/>
    </row>
    <row r="56" spans="1:72" s="548" customFormat="1" ht="30" customHeight="1" x14ac:dyDescent="0.25">
      <c r="A56" s="703">
        <v>1151</v>
      </c>
      <c r="B56" s="704" t="s">
        <v>565</v>
      </c>
      <c r="C56" s="707" t="s">
        <v>761</v>
      </c>
      <c r="D56" s="616">
        <v>47922117</v>
      </c>
      <c r="E56" s="617" t="s">
        <v>493</v>
      </c>
      <c r="F56" s="982" t="s">
        <v>655</v>
      </c>
      <c r="G56" s="983"/>
      <c r="H56" s="983"/>
      <c r="I56" s="983"/>
      <c r="J56" s="983"/>
      <c r="K56" s="983"/>
      <c r="L56" s="983"/>
      <c r="M56" s="983"/>
      <c r="N56" s="983"/>
      <c r="O56" s="615"/>
      <c r="P56" s="615"/>
      <c r="Q56" s="615"/>
      <c r="R56" s="615"/>
      <c r="S56" s="615"/>
      <c r="T56" s="615"/>
      <c r="U56" s="615"/>
      <c r="V56" s="615"/>
      <c r="W56" s="615"/>
      <c r="X56" s="615"/>
      <c r="Y56" s="615"/>
      <c r="Z56" s="615"/>
      <c r="AA56" s="615"/>
      <c r="AB56" s="615"/>
      <c r="AC56" s="615"/>
      <c r="AD56" s="615"/>
      <c r="AE56" s="615"/>
      <c r="AF56" s="615"/>
      <c r="AG56" s="615"/>
      <c r="AH56" s="615"/>
      <c r="AI56" s="615"/>
      <c r="AJ56" s="615"/>
      <c r="AK56" s="615"/>
      <c r="AL56" s="615"/>
      <c r="AM56" s="615"/>
      <c r="AN56" s="615"/>
      <c r="AO56" s="615"/>
      <c r="AP56" s="615"/>
      <c r="AQ56" s="615"/>
      <c r="AR56" s="615"/>
      <c r="AS56" s="615"/>
      <c r="AT56" s="615"/>
      <c r="AU56" s="615"/>
      <c r="AV56" s="615"/>
      <c r="AW56" s="615"/>
      <c r="AX56" s="615"/>
      <c r="AY56" s="615"/>
      <c r="AZ56" s="615"/>
      <c r="BA56" s="615"/>
      <c r="BB56" s="615"/>
      <c r="BC56" s="615"/>
      <c r="BD56" s="615"/>
      <c r="BE56" s="615"/>
      <c r="BF56" s="615"/>
      <c r="BG56" s="615"/>
      <c r="BH56" s="615"/>
      <c r="BI56" s="615"/>
      <c r="BJ56" s="615"/>
      <c r="BK56" s="615"/>
      <c r="BL56" s="615"/>
      <c r="BM56" s="615"/>
      <c r="BN56" s="615"/>
      <c r="BO56" s="615"/>
      <c r="BP56" s="615"/>
      <c r="BQ56" s="615"/>
      <c r="BR56" s="615"/>
      <c r="BS56" s="615"/>
      <c r="BT56" s="615"/>
    </row>
    <row r="57" spans="1:72" s="548" customFormat="1" ht="33" customHeight="1" x14ac:dyDescent="0.25">
      <c r="A57" s="703">
        <v>1152</v>
      </c>
      <c r="B57" s="704" t="s">
        <v>564</v>
      </c>
      <c r="C57" s="707" t="s">
        <v>762</v>
      </c>
      <c r="D57" s="616">
        <v>61985996</v>
      </c>
      <c r="E57" s="617" t="s">
        <v>489</v>
      </c>
      <c r="F57" s="982" t="s">
        <v>656</v>
      </c>
      <c r="G57" s="983"/>
      <c r="H57" s="983"/>
      <c r="I57" s="983"/>
      <c r="J57" s="983"/>
      <c r="K57" s="983"/>
      <c r="L57" s="983"/>
      <c r="M57" s="983"/>
      <c r="N57" s="983"/>
      <c r="O57" s="615"/>
      <c r="P57" s="615"/>
      <c r="Q57" s="615"/>
      <c r="R57" s="615"/>
      <c r="S57" s="615"/>
      <c r="T57" s="615"/>
      <c r="U57" s="615"/>
      <c r="V57" s="615"/>
      <c r="W57" s="615"/>
      <c r="X57" s="615"/>
      <c r="Y57" s="615"/>
      <c r="Z57" s="615"/>
      <c r="AA57" s="615"/>
      <c r="AB57" s="615"/>
      <c r="AC57" s="615"/>
      <c r="AD57" s="615"/>
      <c r="AE57" s="615"/>
      <c r="AF57" s="615"/>
      <c r="AG57" s="615"/>
      <c r="AH57" s="615"/>
      <c r="AI57" s="615"/>
      <c r="AJ57" s="615"/>
      <c r="AK57" s="615"/>
      <c r="AL57" s="615"/>
      <c r="AM57" s="615"/>
      <c r="AN57" s="615"/>
      <c r="AO57" s="615"/>
      <c r="AP57" s="615"/>
      <c r="AQ57" s="615"/>
      <c r="AR57" s="615"/>
      <c r="AS57" s="615"/>
      <c r="AT57" s="615"/>
      <c r="AU57" s="615"/>
      <c r="AV57" s="615"/>
      <c r="AW57" s="615"/>
      <c r="AX57" s="615"/>
      <c r="AY57" s="615"/>
      <c r="AZ57" s="615"/>
      <c r="BA57" s="615"/>
      <c r="BB57" s="615"/>
      <c r="BC57" s="615"/>
      <c r="BD57" s="615"/>
      <c r="BE57" s="615"/>
      <c r="BF57" s="615"/>
      <c r="BG57" s="615"/>
      <c r="BH57" s="615"/>
      <c r="BI57" s="615"/>
      <c r="BJ57" s="615"/>
      <c r="BK57" s="615"/>
      <c r="BL57" s="615"/>
      <c r="BM57" s="615"/>
      <c r="BN57" s="615"/>
      <c r="BO57" s="615"/>
      <c r="BP57" s="615"/>
      <c r="BQ57" s="615"/>
      <c r="BR57" s="615"/>
      <c r="BS57" s="615"/>
      <c r="BT57" s="615"/>
    </row>
    <row r="58" spans="1:72" s="548" customFormat="1" ht="30.75" customHeight="1" x14ac:dyDescent="0.25">
      <c r="A58" s="703">
        <v>1154</v>
      </c>
      <c r="B58" s="704" t="s">
        <v>563</v>
      </c>
      <c r="C58" s="706" t="s">
        <v>764</v>
      </c>
      <c r="D58" s="618">
        <v>49589679</v>
      </c>
      <c r="E58" s="617" t="s">
        <v>497</v>
      </c>
      <c r="F58" s="982" t="s">
        <v>763</v>
      </c>
      <c r="G58" s="983"/>
      <c r="H58" s="983"/>
      <c r="I58" s="983"/>
      <c r="J58" s="983"/>
      <c r="K58" s="983"/>
      <c r="L58" s="983"/>
      <c r="M58" s="983"/>
      <c r="N58" s="983"/>
      <c r="O58" s="615"/>
      <c r="P58" s="615"/>
      <c r="Q58" s="615"/>
      <c r="R58" s="615"/>
      <c r="S58" s="615"/>
      <c r="T58" s="615"/>
      <c r="U58" s="615"/>
      <c r="V58" s="615"/>
      <c r="W58" s="615"/>
      <c r="X58" s="615"/>
      <c r="Y58" s="615"/>
      <c r="Z58" s="615"/>
      <c r="AA58" s="615"/>
      <c r="AB58" s="615"/>
      <c r="AC58" s="615"/>
      <c r="AD58" s="615"/>
      <c r="AE58" s="615"/>
      <c r="AF58" s="615"/>
      <c r="AG58" s="615"/>
      <c r="AH58" s="615"/>
      <c r="AI58" s="615"/>
      <c r="AJ58" s="615"/>
      <c r="AK58" s="615"/>
      <c r="AL58" s="615"/>
      <c r="AM58" s="615"/>
      <c r="AN58" s="615"/>
      <c r="AO58" s="615"/>
      <c r="AP58" s="615"/>
      <c r="AQ58" s="615"/>
      <c r="AR58" s="615"/>
      <c r="AS58" s="615"/>
      <c r="AT58" s="615"/>
      <c r="AU58" s="615"/>
      <c r="AV58" s="615"/>
      <c r="AW58" s="615"/>
      <c r="AX58" s="615"/>
      <c r="AY58" s="615"/>
      <c r="AZ58" s="615"/>
      <c r="BA58" s="615"/>
      <c r="BB58" s="615"/>
      <c r="BC58" s="615"/>
      <c r="BD58" s="615"/>
      <c r="BE58" s="615"/>
      <c r="BF58" s="615"/>
      <c r="BG58" s="615"/>
      <c r="BH58" s="615"/>
      <c r="BI58" s="615"/>
      <c r="BJ58" s="615"/>
      <c r="BK58" s="615"/>
      <c r="BL58" s="615"/>
      <c r="BM58" s="615"/>
      <c r="BN58" s="615"/>
      <c r="BO58" s="615"/>
      <c r="BP58" s="615"/>
      <c r="BQ58" s="615"/>
      <c r="BR58" s="615"/>
      <c r="BS58" s="615"/>
      <c r="BT58" s="615"/>
    </row>
    <row r="59" spans="1:72" s="548" customFormat="1" ht="35.25" customHeight="1" x14ac:dyDescent="0.25">
      <c r="A59" s="703">
        <v>1160</v>
      </c>
      <c r="B59" s="549" t="s">
        <v>562</v>
      </c>
      <c r="C59" s="706" t="s">
        <v>883</v>
      </c>
      <c r="D59" s="620" t="s">
        <v>561</v>
      </c>
      <c r="E59" s="621" t="s">
        <v>484</v>
      </c>
      <c r="F59" s="982" t="s">
        <v>884</v>
      </c>
      <c r="G59" s="983"/>
      <c r="H59" s="983"/>
      <c r="I59" s="983"/>
      <c r="J59" s="983"/>
      <c r="K59" s="983"/>
      <c r="L59" s="983"/>
      <c r="M59" s="983"/>
      <c r="N59" s="983"/>
      <c r="O59" s="615"/>
      <c r="P59" s="615"/>
      <c r="Q59" s="615"/>
      <c r="R59" s="615"/>
      <c r="S59" s="615"/>
      <c r="T59" s="615"/>
      <c r="U59" s="615"/>
      <c r="V59" s="615"/>
      <c r="W59" s="615"/>
      <c r="X59" s="615"/>
      <c r="Y59" s="615"/>
      <c r="Z59" s="615"/>
      <c r="AA59" s="615"/>
      <c r="AB59" s="615"/>
      <c r="AC59" s="615"/>
      <c r="AD59" s="615"/>
      <c r="AE59" s="615"/>
      <c r="AF59" s="615"/>
      <c r="AG59" s="615"/>
      <c r="AH59" s="615"/>
      <c r="AI59" s="615"/>
      <c r="AJ59" s="615"/>
      <c r="AK59" s="615"/>
      <c r="AL59" s="615"/>
      <c r="AM59" s="615"/>
      <c r="AN59" s="615"/>
      <c r="AO59" s="615"/>
      <c r="AP59" s="615"/>
      <c r="AQ59" s="615"/>
      <c r="AR59" s="615"/>
      <c r="AS59" s="615"/>
      <c r="AT59" s="615"/>
      <c r="AU59" s="615"/>
      <c r="AV59" s="615"/>
      <c r="AW59" s="615"/>
      <c r="AX59" s="615"/>
      <c r="AY59" s="615"/>
      <c r="AZ59" s="615"/>
      <c r="BA59" s="615"/>
      <c r="BB59" s="615"/>
      <c r="BC59" s="615"/>
      <c r="BD59" s="615"/>
      <c r="BE59" s="615"/>
      <c r="BF59" s="615"/>
      <c r="BG59" s="615"/>
      <c r="BH59" s="615"/>
      <c r="BI59" s="615"/>
      <c r="BJ59" s="615"/>
      <c r="BK59" s="615"/>
      <c r="BL59" s="615"/>
      <c r="BM59" s="615"/>
      <c r="BN59" s="615"/>
      <c r="BO59" s="615"/>
      <c r="BP59" s="615"/>
      <c r="BQ59" s="615"/>
      <c r="BR59" s="615"/>
      <c r="BS59" s="615"/>
      <c r="BT59" s="615"/>
    </row>
    <row r="60" spans="1:72" s="548" customFormat="1" ht="42.75" customHeight="1" x14ac:dyDescent="0.25">
      <c r="A60" s="703">
        <v>1161</v>
      </c>
      <c r="B60" s="704" t="s">
        <v>560</v>
      </c>
      <c r="C60" s="707" t="s">
        <v>766</v>
      </c>
      <c r="D60" s="622" t="s">
        <v>559</v>
      </c>
      <c r="E60" s="614" t="s">
        <v>493</v>
      </c>
      <c r="F60" s="982" t="s">
        <v>765</v>
      </c>
      <c r="G60" s="983"/>
      <c r="H60" s="983"/>
      <c r="I60" s="983"/>
      <c r="J60" s="983"/>
      <c r="K60" s="983"/>
      <c r="L60" s="983"/>
      <c r="M60" s="983"/>
      <c r="N60" s="983"/>
      <c r="O60" s="615"/>
      <c r="P60" s="615"/>
      <c r="Q60" s="615"/>
      <c r="R60" s="615"/>
      <c r="S60" s="615"/>
      <c r="T60" s="615"/>
      <c r="U60" s="615"/>
      <c r="V60" s="615"/>
      <c r="W60" s="615"/>
      <c r="X60" s="615"/>
      <c r="Y60" s="615"/>
      <c r="Z60" s="615"/>
      <c r="AA60" s="615"/>
      <c r="AB60" s="615"/>
      <c r="AC60" s="615"/>
      <c r="AD60" s="615"/>
      <c r="AE60" s="615"/>
      <c r="AF60" s="615"/>
      <c r="AG60" s="615"/>
      <c r="AH60" s="615"/>
      <c r="AI60" s="615"/>
      <c r="AJ60" s="615"/>
      <c r="AK60" s="615"/>
      <c r="AL60" s="615"/>
      <c r="AM60" s="615"/>
      <c r="AN60" s="615"/>
      <c r="AO60" s="615"/>
      <c r="AP60" s="615"/>
      <c r="AQ60" s="615"/>
      <c r="AR60" s="615"/>
      <c r="AS60" s="615"/>
      <c r="AT60" s="615"/>
      <c r="AU60" s="615"/>
      <c r="AV60" s="615"/>
      <c r="AW60" s="615"/>
      <c r="AX60" s="615"/>
      <c r="AY60" s="615"/>
      <c r="AZ60" s="615"/>
      <c r="BA60" s="615"/>
      <c r="BB60" s="615"/>
      <c r="BC60" s="615"/>
      <c r="BD60" s="615"/>
      <c r="BE60" s="615"/>
      <c r="BF60" s="615"/>
      <c r="BG60" s="615"/>
      <c r="BH60" s="615"/>
      <c r="BI60" s="615"/>
      <c r="BJ60" s="615"/>
      <c r="BK60" s="615"/>
      <c r="BL60" s="615"/>
      <c r="BM60" s="615"/>
      <c r="BN60" s="615"/>
      <c r="BO60" s="615"/>
      <c r="BP60" s="615"/>
      <c r="BQ60" s="615"/>
      <c r="BR60" s="615"/>
      <c r="BS60" s="615"/>
      <c r="BT60" s="615"/>
    </row>
    <row r="61" spans="1:72" s="548" customFormat="1" ht="26.25" customHeight="1" x14ac:dyDescent="0.2">
      <c r="A61" s="703">
        <v>1162</v>
      </c>
      <c r="B61" s="623" t="s">
        <v>558</v>
      </c>
      <c r="C61" s="716" t="s">
        <v>767</v>
      </c>
      <c r="D61" s="622" t="s">
        <v>557</v>
      </c>
      <c r="E61" s="614" t="s">
        <v>489</v>
      </c>
      <c r="F61" s="982" t="s">
        <v>657</v>
      </c>
      <c r="G61" s="983"/>
      <c r="H61" s="983"/>
      <c r="I61" s="983"/>
      <c r="J61" s="983"/>
      <c r="K61" s="983"/>
      <c r="L61" s="983"/>
      <c r="M61" s="983"/>
      <c r="N61" s="983"/>
      <c r="O61" s="615"/>
      <c r="P61" s="615"/>
      <c r="Q61" s="615"/>
      <c r="R61" s="615"/>
      <c r="S61" s="615"/>
      <c r="T61" s="615"/>
      <c r="U61" s="615"/>
      <c r="V61" s="615"/>
      <c r="W61" s="615"/>
      <c r="X61" s="615"/>
      <c r="Y61" s="615"/>
      <c r="Z61" s="615"/>
      <c r="AA61" s="615"/>
      <c r="AB61" s="615"/>
      <c r="AC61" s="615"/>
      <c r="AD61" s="615"/>
      <c r="AE61" s="615"/>
      <c r="AF61" s="615"/>
      <c r="AG61" s="615"/>
      <c r="AH61" s="615"/>
      <c r="AI61" s="615"/>
      <c r="AJ61" s="615"/>
      <c r="AK61" s="615"/>
      <c r="AL61" s="615"/>
      <c r="AM61" s="615"/>
      <c r="AN61" s="615"/>
      <c r="AO61" s="615"/>
      <c r="AP61" s="615"/>
      <c r="AQ61" s="615"/>
      <c r="AR61" s="615"/>
      <c r="AS61" s="615"/>
      <c r="AT61" s="615"/>
      <c r="AU61" s="615"/>
      <c r="AV61" s="615"/>
      <c r="AW61" s="615"/>
      <c r="AX61" s="615"/>
      <c r="AY61" s="615"/>
      <c r="AZ61" s="615"/>
      <c r="BA61" s="615"/>
      <c r="BB61" s="615"/>
      <c r="BC61" s="615"/>
      <c r="BD61" s="615"/>
      <c r="BE61" s="615"/>
      <c r="BF61" s="615"/>
      <c r="BG61" s="615"/>
      <c r="BH61" s="615"/>
      <c r="BI61" s="615"/>
      <c r="BJ61" s="615"/>
      <c r="BK61" s="615"/>
      <c r="BL61" s="615"/>
      <c r="BM61" s="615"/>
      <c r="BN61" s="615"/>
      <c r="BO61" s="615"/>
      <c r="BP61" s="615"/>
      <c r="BQ61" s="615"/>
      <c r="BR61" s="615"/>
      <c r="BS61" s="615"/>
      <c r="BT61" s="615"/>
    </row>
    <row r="62" spans="1:72" s="548" customFormat="1" ht="33" customHeight="1" x14ac:dyDescent="0.25">
      <c r="A62" s="713">
        <v>1163</v>
      </c>
      <c r="B62" s="714" t="s">
        <v>807</v>
      </c>
      <c r="C62" s="706" t="s">
        <v>768</v>
      </c>
      <c r="D62" s="613" t="s">
        <v>556</v>
      </c>
      <c r="E62" s="614" t="s">
        <v>497</v>
      </c>
      <c r="F62" s="1000" t="s">
        <v>850</v>
      </c>
      <c r="G62" s="1001"/>
      <c r="H62" s="1001"/>
      <c r="I62" s="1001"/>
      <c r="J62" s="1001"/>
      <c r="K62" s="1001"/>
      <c r="L62" s="1001"/>
      <c r="M62" s="1001"/>
      <c r="N62" s="1001"/>
      <c r="O62" s="615"/>
      <c r="P62" s="615"/>
      <c r="Q62" s="615"/>
      <c r="R62" s="615"/>
      <c r="S62" s="615"/>
      <c r="T62" s="615"/>
      <c r="U62" s="615"/>
      <c r="V62" s="615"/>
      <c r="W62" s="615"/>
      <c r="X62" s="615"/>
      <c r="Y62" s="615"/>
      <c r="Z62" s="615"/>
      <c r="AA62" s="615"/>
      <c r="AB62" s="615"/>
      <c r="AC62" s="615"/>
      <c r="AD62" s="615"/>
      <c r="AE62" s="615"/>
      <c r="AF62" s="615"/>
      <c r="AG62" s="615"/>
      <c r="AH62" s="615"/>
      <c r="AI62" s="615"/>
      <c r="AJ62" s="615"/>
      <c r="AK62" s="615"/>
      <c r="AL62" s="615"/>
      <c r="AM62" s="615"/>
      <c r="AN62" s="615"/>
      <c r="AO62" s="615"/>
      <c r="AP62" s="615"/>
      <c r="AQ62" s="615"/>
      <c r="AR62" s="615"/>
      <c r="AS62" s="615"/>
      <c r="AT62" s="615"/>
      <c r="AU62" s="615"/>
      <c r="AV62" s="615"/>
      <c r="AW62" s="615"/>
      <c r="AX62" s="615"/>
      <c r="AY62" s="615"/>
      <c r="AZ62" s="615"/>
      <c r="BA62" s="615"/>
      <c r="BB62" s="615"/>
      <c r="BC62" s="615"/>
      <c r="BD62" s="615"/>
      <c r="BE62" s="615"/>
      <c r="BF62" s="615"/>
      <c r="BG62" s="615"/>
      <c r="BH62" s="615"/>
      <c r="BI62" s="615"/>
      <c r="BJ62" s="615"/>
      <c r="BK62" s="615"/>
      <c r="BL62" s="615"/>
      <c r="BM62" s="615"/>
      <c r="BN62" s="615"/>
      <c r="BO62" s="615"/>
      <c r="BP62" s="615"/>
      <c r="BQ62" s="615"/>
      <c r="BR62" s="615"/>
      <c r="BS62" s="615"/>
      <c r="BT62" s="615"/>
    </row>
    <row r="63" spans="1:72" s="548" customFormat="1" ht="26.25" customHeight="1" x14ac:dyDescent="0.25">
      <c r="A63" s="703">
        <v>1171</v>
      </c>
      <c r="B63" s="704" t="s">
        <v>555</v>
      </c>
      <c r="C63" s="708" t="s">
        <v>828</v>
      </c>
      <c r="D63" s="622" t="s">
        <v>554</v>
      </c>
      <c r="E63" s="614" t="s">
        <v>489</v>
      </c>
      <c r="F63" s="972" t="s">
        <v>842</v>
      </c>
      <c r="G63" s="973"/>
      <c r="H63" s="973"/>
      <c r="I63" s="973"/>
      <c r="J63" s="973"/>
      <c r="K63" s="973"/>
      <c r="L63" s="973"/>
      <c r="M63" s="973"/>
      <c r="N63" s="973"/>
      <c r="O63" s="615"/>
      <c r="P63" s="615"/>
      <c r="Q63" s="615"/>
      <c r="R63" s="615"/>
      <c r="S63" s="615"/>
      <c r="T63" s="615"/>
      <c r="U63" s="615"/>
      <c r="V63" s="615"/>
      <c r="W63" s="615"/>
      <c r="X63" s="615"/>
      <c r="Y63" s="615"/>
      <c r="Z63" s="615"/>
      <c r="AA63" s="615"/>
      <c r="AB63" s="615"/>
      <c r="AC63" s="615"/>
      <c r="AD63" s="615"/>
      <c r="AE63" s="615"/>
      <c r="AF63" s="615"/>
      <c r="AG63" s="615"/>
      <c r="AH63" s="615"/>
      <c r="AI63" s="615"/>
      <c r="AJ63" s="615"/>
      <c r="AK63" s="615"/>
      <c r="AL63" s="615"/>
      <c r="AM63" s="615"/>
      <c r="AN63" s="615"/>
      <c r="AO63" s="615"/>
      <c r="AP63" s="615"/>
      <c r="AQ63" s="615"/>
      <c r="AR63" s="615"/>
      <c r="AS63" s="615"/>
      <c r="AT63" s="615"/>
      <c r="AU63" s="615"/>
      <c r="AV63" s="615"/>
      <c r="AW63" s="615"/>
      <c r="AX63" s="615"/>
      <c r="AY63" s="615"/>
      <c r="AZ63" s="615"/>
      <c r="BA63" s="615"/>
      <c r="BB63" s="615"/>
      <c r="BC63" s="615"/>
      <c r="BD63" s="615"/>
      <c r="BE63" s="615"/>
      <c r="BF63" s="615"/>
      <c r="BG63" s="615"/>
      <c r="BH63" s="615"/>
      <c r="BI63" s="615"/>
      <c r="BJ63" s="615"/>
      <c r="BK63" s="615"/>
      <c r="BL63" s="615"/>
      <c r="BM63" s="615"/>
      <c r="BN63" s="615"/>
      <c r="BO63" s="615"/>
      <c r="BP63" s="615"/>
      <c r="BQ63" s="615"/>
      <c r="BR63" s="615"/>
      <c r="BS63" s="615"/>
      <c r="BT63" s="615"/>
    </row>
    <row r="64" spans="1:72" s="548" customFormat="1" ht="26.25" customHeight="1" x14ac:dyDescent="0.25">
      <c r="A64" s="703">
        <v>1173</v>
      </c>
      <c r="B64" s="704" t="s">
        <v>553</v>
      </c>
      <c r="C64" s="707" t="s">
        <v>707</v>
      </c>
      <c r="D64" s="616">
        <v>19013833</v>
      </c>
      <c r="E64" s="617" t="s">
        <v>489</v>
      </c>
      <c r="F64" s="984"/>
      <c r="G64" s="985"/>
      <c r="H64" s="985"/>
      <c r="I64" s="985"/>
      <c r="J64" s="985"/>
      <c r="K64" s="985"/>
      <c r="L64" s="985"/>
      <c r="M64" s="985"/>
      <c r="N64" s="985"/>
      <c r="O64" s="615"/>
      <c r="P64" s="615"/>
      <c r="Q64" s="615"/>
      <c r="R64" s="615"/>
      <c r="S64" s="615"/>
      <c r="T64" s="615"/>
      <c r="U64" s="615"/>
      <c r="V64" s="615"/>
      <c r="W64" s="615"/>
      <c r="X64" s="615"/>
      <c r="Y64" s="615"/>
      <c r="Z64" s="615"/>
      <c r="AA64" s="615"/>
      <c r="AB64" s="615"/>
      <c r="AC64" s="615"/>
      <c r="AD64" s="615"/>
      <c r="AE64" s="615"/>
      <c r="AF64" s="615"/>
      <c r="AG64" s="615"/>
      <c r="AH64" s="615"/>
      <c r="AI64" s="615"/>
      <c r="AJ64" s="615"/>
      <c r="AK64" s="615"/>
      <c r="AL64" s="615"/>
      <c r="AM64" s="615"/>
      <c r="AN64" s="615"/>
      <c r="AO64" s="615"/>
      <c r="AP64" s="615"/>
      <c r="AQ64" s="615"/>
      <c r="AR64" s="615"/>
      <c r="AS64" s="615"/>
      <c r="AT64" s="615"/>
      <c r="AU64" s="615"/>
      <c r="AV64" s="615"/>
      <c r="AW64" s="615"/>
      <c r="AX64" s="615"/>
      <c r="AY64" s="615"/>
      <c r="AZ64" s="615"/>
      <c r="BA64" s="615"/>
      <c r="BB64" s="615"/>
      <c r="BC64" s="615"/>
      <c r="BD64" s="615"/>
      <c r="BE64" s="615"/>
      <c r="BF64" s="615"/>
      <c r="BG64" s="615"/>
      <c r="BH64" s="615"/>
      <c r="BI64" s="615"/>
      <c r="BJ64" s="615"/>
      <c r="BK64" s="615"/>
      <c r="BL64" s="615"/>
      <c r="BM64" s="615"/>
      <c r="BN64" s="615"/>
      <c r="BO64" s="615"/>
      <c r="BP64" s="615"/>
      <c r="BQ64" s="615"/>
      <c r="BR64" s="615"/>
      <c r="BS64" s="615"/>
      <c r="BT64" s="615"/>
    </row>
    <row r="65" spans="1:72" s="548" customFormat="1" ht="45" customHeight="1" x14ac:dyDescent="0.25">
      <c r="A65" s="713">
        <v>1174</v>
      </c>
      <c r="B65" s="714" t="s">
        <v>885</v>
      </c>
      <c r="C65" s="706" t="s">
        <v>708</v>
      </c>
      <c r="D65" s="613" t="s">
        <v>552</v>
      </c>
      <c r="E65" s="614" t="s">
        <v>497</v>
      </c>
      <c r="F65" s="988" t="s">
        <v>886</v>
      </c>
      <c r="G65" s="989"/>
      <c r="H65" s="989"/>
      <c r="I65" s="989"/>
      <c r="J65" s="989"/>
      <c r="K65" s="989"/>
      <c r="L65" s="989"/>
      <c r="M65" s="989"/>
      <c r="N65" s="989"/>
      <c r="O65" s="615"/>
      <c r="P65" s="615"/>
      <c r="Q65" s="615"/>
      <c r="R65" s="615"/>
      <c r="S65" s="615"/>
      <c r="T65" s="615"/>
      <c r="U65" s="615"/>
      <c r="V65" s="615"/>
      <c r="W65" s="615"/>
      <c r="X65" s="615"/>
      <c r="Y65" s="615"/>
      <c r="Z65" s="615"/>
      <c r="AA65" s="615"/>
      <c r="AB65" s="615"/>
      <c r="AC65" s="615"/>
      <c r="AD65" s="615"/>
      <c r="AE65" s="615"/>
      <c r="AF65" s="615"/>
      <c r="AG65" s="615"/>
      <c r="AH65" s="615"/>
      <c r="AI65" s="615"/>
      <c r="AJ65" s="615"/>
      <c r="AK65" s="615"/>
      <c r="AL65" s="615"/>
      <c r="AM65" s="615"/>
      <c r="AN65" s="615"/>
      <c r="AO65" s="615"/>
      <c r="AP65" s="615"/>
      <c r="AQ65" s="615"/>
      <c r="AR65" s="615"/>
      <c r="AS65" s="615"/>
      <c r="AT65" s="615"/>
      <c r="AU65" s="615"/>
      <c r="AV65" s="615"/>
      <c r="AW65" s="615"/>
      <c r="AX65" s="615"/>
      <c r="AY65" s="615"/>
      <c r="AZ65" s="615"/>
      <c r="BA65" s="615"/>
      <c r="BB65" s="615"/>
      <c r="BC65" s="615"/>
      <c r="BD65" s="615"/>
      <c r="BE65" s="615"/>
      <c r="BF65" s="615"/>
      <c r="BG65" s="615"/>
      <c r="BH65" s="615"/>
      <c r="BI65" s="615"/>
      <c r="BJ65" s="615"/>
      <c r="BK65" s="615"/>
      <c r="BL65" s="615"/>
      <c r="BM65" s="615"/>
      <c r="BN65" s="615"/>
      <c r="BO65" s="615"/>
      <c r="BP65" s="615"/>
      <c r="BQ65" s="615"/>
      <c r="BR65" s="615"/>
      <c r="BS65" s="615"/>
      <c r="BT65" s="615"/>
    </row>
    <row r="66" spans="1:72" s="548" customFormat="1" ht="28.5" customHeight="1" x14ac:dyDescent="0.25">
      <c r="A66" s="703">
        <v>1175</v>
      </c>
      <c r="B66" s="704" t="s">
        <v>551</v>
      </c>
      <c r="C66" s="707" t="s">
        <v>829</v>
      </c>
      <c r="D66" s="622" t="s">
        <v>550</v>
      </c>
      <c r="E66" s="614" t="s">
        <v>486</v>
      </c>
      <c r="F66" s="972" t="s">
        <v>842</v>
      </c>
      <c r="G66" s="973"/>
      <c r="H66" s="973"/>
      <c r="I66" s="973"/>
      <c r="J66" s="973"/>
      <c r="K66" s="973"/>
      <c r="L66" s="973"/>
      <c r="M66" s="973"/>
      <c r="N66" s="973"/>
      <c r="O66" s="615"/>
      <c r="P66" s="615"/>
      <c r="Q66" s="615"/>
      <c r="R66" s="615"/>
      <c r="S66" s="615"/>
      <c r="T66" s="615"/>
      <c r="U66" s="615"/>
      <c r="V66" s="615"/>
      <c r="W66" s="615"/>
      <c r="X66" s="615"/>
      <c r="Y66" s="615"/>
      <c r="Z66" s="615"/>
      <c r="AA66" s="615"/>
      <c r="AB66" s="615"/>
      <c r="AC66" s="615"/>
      <c r="AD66" s="615"/>
      <c r="AE66" s="615"/>
      <c r="AF66" s="615"/>
      <c r="AG66" s="615"/>
      <c r="AH66" s="615"/>
      <c r="AI66" s="615"/>
      <c r="AJ66" s="615"/>
      <c r="AK66" s="615"/>
      <c r="AL66" s="615"/>
      <c r="AM66" s="615"/>
      <c r="AN66" s="615"/>
      <c r="AO66" s="615"/>
      <c r="AP66" s="615"/>
      <c r="AQ66" s="615"/>
      <c r="AR66" s="615"/>
      <c r="AS66" s="615"/>
      <c r="AT66" s="615"/>
      <c r="AU66" s="615"/>
      <c r="AV66" s="615"/>
      <c r="AW66" s="615"/>
      <c r="AX66" s="615"/>
      <c r="AY66" s="615"/>
      <c r="AZ66" s="615"/>
      <c r="BA66" s="615"/>
      <c r="BB66" s="615"/>
      <c r="BC66" s="615"/>
      <c r="BD66" s="615"/>
      <c r="BE66" s="615"/>
      <c r="BF66" s="615"/>
      <c r="BG66" s="615"/>
      <c r="BH66" s="615"/>
      <c r="BI66" s="615"/>
      <c r="BJ66" s="615"/>
      <c r="BK66" s="615"/>
      <c r="BL66" s="615"/>
      <c r="BM66" s="615"/>
      <c r="BN66" s="615"/>
      <c r="BO66" s="615"/>
      <c r="BP66" s="615"/>
      <c r="BQ66" s="615"/>
      <c r="BR66" s="615"/>
      <c r="BS66" s="615"/>
      <c r="BT66" s="615"/>
    </row>
    <row r="67" spans="1:72" s="548" customFormat="1" ht="28.5" customHeight="1" x14ac:dyDescent="0.25">
      <c r="A67" s="703">
        <v>1200</v>
      </c>
      <c r="B67" s="549" t="s">
        <v>549</v>
      </c>
      <c r="C67" s="706" t="s">
        <v>804</v>
      </c>
      <c r="D67" s="620" t="s">
        <v>548</v>
      </c>
      <c r="E67" s="621" t="s">
        <v>484</v>
      </c>
      <c r="F67" s="982" t="s">
        <v>661</v>
      </c>
      <c r="G67" s="983"/>
      <c r="H67" s="983"/>
      <c r="I67" s="983"/>
      <c r="J67" s="983"/>
      <c r="K67" s="983"/>
      <c r="L67" s="983"/>
      <c r="M67" s="983"/>
      <c r="N67" s="983"/>
      <c r="O67" s="615"/>
      <c r="P67" s="615"/>
      <c r="Q67" s="615"/>
      <c r="R67" s="615"/>
      <c r="S67" s="615"/>
      <c r="T67" s="615"/>
      <c r="U67" s="615"/>
      <c r="V67" s="615"/>
      <c r="W67" s="615"/>
      <c r="X67" s="615"/>
      <c r="Y67" s="615"/>
      <c r="Z67" s="615"/>
      <c r="AA67" s="615"/>
      <c r="AB67" s="615"/>
      <c r="AC67" s="615"/>
      <c r="AD67" s="615"/>
      <c r="AE67" s="615"/>
      <c r="AF67" s="615"/>
      <c r="AG67" s="615"/>
      <c r="AH67" s="615"/>
      <c r="AI67" s="615"/>
      <c r="AJ67" s="615"/>
      <c r="AK67" s="615"/>
      <c r="AL67" s="615"/>
      <c r="AM67" s="615"/>
      <c r="AN67" s="615"/>
      <c r="AO67" s="615"/>
      <c r="AP67" s="615"/>
      <c r="AQ67" s="615"/>
      <c r="AR67" s="615"/>
      <c r="AS67" s="615"/>
      <c r="AT67" s="615"/>
      <c r="AU67" s="615"/>
      <c r="AV67" s="615"/>
      <c r="AW67" s="615"/>
      <c r="AX67" s="615"/>
      <c r="AY67" s="615"/>
      <c r="AZ67" s="615"/>
      <c r="BA67" s="615"/>
      <c r="BB67" s="615"/>
      <c r="BC67" s="615"/>
      <c r="BD67" s="615"/>
      <c r="BE67" s="615"/>
      <c r="BF67" s="615"/>
      <c r="BG67" s="615"/>
      <c r="BH67" s="615"/>
      <c r="BI67" s="615"/>
      <c r="BJ67" s="615"/>
      <c r="BK67" s="615"/>
      <c r="BL67" s="615"/>
      <c r="BM67" s="615"/>
      <c r="BN67" s="615"/>
      <c r="BO67" s="615"/>
      <c r="BP67" s="615"/>
      <c r="BQ67" s="615"/>
      <c r="BR67" s="615"/>
      <c r="BS67" s="615"/>
      <c r="BT67" s="615"/>
    </row>
    <row r="68" spans="1:72" s="548" customFormat="1" ht="32.25" customHeight="1" x14ac:dyDescent="0.25">
      <c r="A68" s="703">
        <v>1201</v>
      </c>
      <c r="B68" s="549" t="s">
        <v>547</v>
      </c>
      <c r="C68" s="706" t="s">
        <v>709</v>
      </c>
      <c r="D68" s="624">
        <v>66935733</v>
      </c>
      <c r="E68" s="625" t="s">
        <v>484</v>
      </c>
      <c r="F68" s="984"/>
      <c r="G68" s="985"/>
      <c r="H68" s="985"/>
      <c r="I68" s="985"/>
      <c r="J68" s="985"/>
      <c r="K68" s="985"/>
      <c r="L68" s="985"/>
      <c r="M68" s="985"/>
      <c r="N68" s="985"/>
      <c r="O68" s="615"/>
      <c r="P68" s="615"/>
      <c r="Q68" s="615"/>
      <c r="R68" s="615"/>
      <c r="S68" s="615"/>
      <c r="T68" s="615"/>
      <c r="U68" s="615"/>
      <c r="V68" s="615"/>
      <c r="W68" s="615"/>
      <c r="X68" s="615"/>
      <c r="Y68" s="615"/>
      <c r="Z68" s="615"/>
      <c r="AA68" s="615"/>
      <c r="AB68" s="615"/>
      <c r="AC68" s="615"/>
      <c r="AD68" s="615"/>
      <c r="AE68" s="615"/>
      <c r="AF68" s="615"/>
      <c r="AG68" s="615"/>
      <c r="AH68" s="615"/>
      <c r="AI68" s="615"/>
      <c r="AJ68" s="615"/>
      <c r="AK68" s="615"/>
      <c r="AL68" s="615"/>
      <c r="AM68" s="615"/>
      <c r="AN68" s="615"/>
      <c r="AO68" s="615"/>
      <c r="AP68" s="615"/>
      <c r="AQ68" s="615"/>
      <c r="AR68" s="615"/>
      <c r="AS68" s="615"/>
      <c r="AT68" s="615"/>
      <c r="AU68" s="615"/>
      <c r="AV68" s="615"/>
      <c r="AW68" s="615"/>
      <c r="AX68" s="615"/>
      <c r="AY68" s="615"/>
      <c r="AZ68" s="615"/>
      <c r="BA68" s="615"/>
      <c r="BB68" s="615"/>
      <c r="BC68" s="615"/>
      <c r="BD68" s="615"/>
      <c r="BE68" s="615"/>
      <c r="BF68" s="615"/>
      <c r="BG68" s="615"/>
      <c r="BH68" s="615"/>
      <c r="BI68" s="615"/>
      <c r="BJ68" s="615"/>
      <c r="BK68" s="615"/>
      <c r="BL68" s="615"/>
      <c r="BM68" s="615"/>
      <c r="BN68" s="615"/>
      <c r="BO68" s="615"/>
      <c r="BP68" s="615"/>
      <c r="BQ68" s="615"/>
      <c r="BR68" s="615"/>
      <c r="BS68" s="615"/>
      <c r="BT68" s="615"/>
    </row>
    <row r="69" spans="1:72" s="548" customFormat="1" ht="46.5" customHeight="1" x14ac:dyDescent="0.25">
      <c r="A69" s="703">
        <v>1202</v>
      </c>
      <c r="B69" s="549" t="s">
        <v>546</v>
      </c>
      <c r="C69" s="706" t="s">
        <v>769</v>
      </c>
      <c r="D69" s="620" t="s">
        <v>545</v>
      </c>
      <c r="E69" s="621" t="s">
        <v>484</v>
      </c>
      <c r="F69" s="982" t="s">
        <v>808</v>
      </c>
      <c r="G69" s="983"/>
      <c r="H69" s="983"/>
      <c r="I69" s="983"/>
      <c r="J69" s="983"/>
      <c r="K69" s="983"/>
      <c r="L69" s="983"/>
      <c r="M69" s="983"/>
      <c r="N69" s="983"/>
      <c r="O69" s="615"/>
      <c r="P69" s="615"/>
      <c r="Q69" s="615"/>
      <c r="R69" s="615"/>
      <c r="S69" s="615"/>
      <c r="T69" s="615"/>
      <c r="U69" s="615"/>
      <c r="V69" s="615"/>
      <c r="W69" s="615"/>
      <c r="X69" s="615"/>
      <c r="Y69" s="615"/>
      <c r="Z69" s="615"/>
      <c r="AA69" s="615"/>
      <c r="AB69" s="615"/>
      <c r="AC69" s="615"/>
      <c r="AD69" s="615"/>
      <c r="AE69" s="615"/>
      <c r="AF69" s="615"/>
      <c r="AG69" s="615"/>
      <c r="AH69" s="615"/>
      <c r="AI69" s="615"/>
      <c r="AJ69" s="615"/>
      <c r="AK69" s="615"/>
      <c r="AL69" s="615"/>
      <c r="AM69" s="615"/>
      <c r="AN69" s="615"/>
      <c r="AO69" s="615"/>
      <c r="AP69" s="615"/>
      <c r="AQ69" s="615"/>
      <c r="AR69" s="615"/>
      <c r="AS69" s="615"/>
      <c r="AT69" s="615"/>
      <c r="AU69" s="615"/>
      <c r="AV69" s="615"/>
      <c r="AW69" s="615"/>
      <c r="AX69" s="615"/>
      <c r="AY69" s="615"/>
      <c r="AZ69" s="615"/>
      <c r="BA69" s="615"/>
      <c r="BB69" s="615"/>
      <c r="BC69" s="615"/>
      <c r="BD69" s="615"/>
      <c r="BE69" s="615"/>
      <c r="BF69" s="615"/>
      <c r="BG69" s="615"/>
      <c r="BH69" s="615"/>
      <c r="BI69" s="615"/>
      <c r="BJ69" s="615"/>
      <c r="BK69" s="615"/>
      <c r="BL69" s="615"/>
      <c r="BM69" s="615"/>
      <c r="BN69" s="615"/>
      <c r="BO69" s="615"/>
      <c r="BP69" s="615"/>
      <c r="BQ69" s="615"/>
      <c r="BR69" s="615"/>
      <c r="BS69" s="615"/>
      <c r="BT69" s="615"/>
    </row>
    <row r="70" spans="1:72" s="548" customFormat="1" ht="26.25" customHeight="1" x14ac:dyDescent="0.25">
      <c r="A70" s="703">
        <v>1204</v>
      </c>
      <c r="B70" s="549" t="s">
        <v>544</v>
      </c>
      <c r="C70" s="706" t="s">
        <v>770</v>
      </c>
      <c r="D70" s="624">
        <v>13643606</v>
      </c>
      <c r="E70" s="625" t="s">
        <v>484</v>
      </c>
      <c r="F70" s="982" t="s">
        <v>660</v>
      </c>
      <c r="G70" s="983"/>
      <c r="H70" s="983"/>
      <c r="I70" s="983"/>
      <c r="J70" s="983"/>
      <c r="K70" s="983"/>
      <c r="L70" s="983"/>
      <c r="M70" s="983"/>
      <c r="N70" s="983"/>
      <c r="O70" s="615"/>
      <c r="P70" s="615"/>
      <c r="Q70" s="615"/>
      <c r="R70" s="615"/>
      <c r="S70" s="615"/>
      <c r="T70" s="615"/>
      <c r="U70" s="615"/>
      <c r="V70" s="615"/>
      <c r="W70" s="615"/>
      <c r="X70" s="615"/>
      <c r="Y70" s="615"/>
      <c r="Z70" s="615"/>
      <c r="AA70" s="615"/>
      <c r="AB70" s="615"/>
      <c r="AC70" s="615"/>
      <c r="AD70" s="615"/>
      <c r="AE70" s="615"/>
      <c r="AF70" s="615"/>
      <c r="AG70" s="615"/>
      <c r="AH70" s="615"/>
      <c r="AI70" s="615"/>
      <c r="AJ70" s="615"/>
      <c r="AK70" s="615"/>
      <c r="AL70" s="615"/>
      <c r="AM70" s="615"/>
      <c r="AN70" s="615"/>
      <c r="AO70" s="615"/>
      <c r="AP70" s="615"/>
      <c r="AQ70" s="615"/>
      <c r="AR70" s="615"/>
      <c r="AS70" s="615"/>
      <c r="AT70" s="615"/>
      <c r="AU70" s="615"/>
      <c r="AV70" s="615"/>
      <c r="AW70" s="615"/>
      <c r="AX70" s="615"/>
      <c r="AY70" s="615"/>
      <c r="AZ70" s="615"/>
      <c r="BA70" s="615"/>
      <c r="BB70" s="615"/>
      <c r="BC70" s="615"/>
      <c r="BD70" s="615"/>
      <c r="BE70" s="615"/>
      <c r="BF70" s="615"/>
      <c r="BG70" s="615"/>
      <c r="BH70" s="615"/>
      <c r="BI70" s="615"/>
      <c r="BJ70" s="615"/>
      <c r="BK70" s="615"/>
      <c r="BL70" s="615"/>
      <c r="BM70" s="615"/>
      <c r="BN70" s="615"/>
      <c r="BO70" s="615"/>
      <c r="BP70" s="615"/>
      <c r="BQ70" s="615"/>
      <c r="BR70" s="615"/>
      <c r="BS70" s="615"/>
      <c r="BT70" s="615"/>
    </row>
    <row r="71" spans="1:72" s="548" customFormat="1" ht="58.5" customHeight="1" x14ac:dyDescent="0.25">
      <c r="A71" s="703">
        <v>1205</v>
      </c>
      <c r="B71" s="549" t="s">
        <v>928</v>
      </c>
      <c r="C71" s="705" t="s">
        <v>771</v>
      </c>
      <c r="D71" s="620" t="s">
        <v>543</v>
      </c>
      <c r="E71" s="621" t="s">
        <v>484</v>
      </c>
      <c r="F71" s="982" t="s">
        <v>929</v>
      </c>
      <c r="G71" s="983"/>
      <c r="H71" s="983"/>
      <c r="I71" s="983"/>
      <c r="J71" s="983"/>
      <c r="K71" s="983"/>
      <c r="L71" s="983"/>
      <c r="M71" s="983"/>
      <c r="N71" s="983"/>
      <c r="O71" s="615"/>
      <c r="P71" s="615"/>
      <c r="Q71" s="615"/>
      <c r="R71" s="615"/>
      <c r="S71" s="615"/>
      <c r="T71" s="615"/>
      <c r="U71" s="615"/>
      <c r="V71" s="615"/>
      <c r="W71" s="615"/>
      <c r="X71" s="615"/>
      <c r="Y71" s="615"/>
      <c r="Z71" s="615"/>
      <c r="AA71" s="615"/>
      <c r="AB71" s="615"/>
      <c r="AC71" s="615"/>
      <c r="AD71" s="615"/>
      <c r="AE71" s="615"/>
      <c r="AF71" s="615"/>
      <c r="AG71" s="615"/>
      <c r="AH71" s="615"/>
      <c r="AI71" s="615"/>
      <c r="AJ71" s="615"/>
      <c r="AK71" s="615"/>
      <c r="AL71" s="615"/>
      <c r="AM71" s="615"/>
      <c r="AN71" s="615"/>
      <c r="AO71" s="615"/>
      <c r="AP71" s="615"/>
      <c r="AQ71" s="615"/>
      <c r="AR71" s="615"/>
      <c r="AS71" s="615"/>
      <c r="AT71" s="615"/>
      <c r="AU71" s="615"/>
      <c r="AV71" s="615"/>
      <c r="AW71" s="615"/>
      <c r="AX71" s="615"/>
      <c r="AY71" s="615"/>
      <c r="AZ71" s="615"/>
      <c r="BA71" s="615"/>
      <c r="BB71" s="615"/>
      <c r="BC71" s="615"/>
      <c r="BD71" s="615"/>
      <c r="BE71" s="615"/>
      <c r="BF71" s="615"/>
      <c r="BG71" s="615"/>
      <c r="BH71" s="615"/>
      <c r="BI71" s="615"/>
      <c r="BJ71" s="615"/>
      <c r="BK71" s="615"/>
      <c r="BL71" s="615"/>
      <c r="BM71" s="615"/>
      <c r="BN71" s="615"/>
      <c r="BO71" s="615"/>
      <c r="BP71" s="615"/>
      <c r="BQ71" s="615"/>
      <c r="BR71" s="615"/>
      <c r="BS71" s="615"/>
      <c r="BT71" s="615"/>
    </row>
    <row r="72" spans="1:72" s="548" customFormat="1" ht="26.25" customHeight="1" x14ac:dyDescent="0.25">
      <c r="A72" s="703">
        <v>1206</v>
      </c>
      <c r="B72" s="549" t="s">
        <v>542</v>
      </c>
      <c r="C72" s="706" t="s">
        <v>809</v>
      </c>
      <c r="D72" s="620" t="s">
        <v>541</v>
      </c>
      <c r="E72" s="621" t="s">
        <v>484</v>
      </c>
      <c r="F72" s="982" t="s">
        <v>659</v>
      </c>
      <c r="G72" s="983"/>
      <c r="H72" s="983"/>
      <c r="I72" s="983"/>
      <c r="J72" s="983"/>
      <c r="K72" s="983"/>
      <c r="L72" s="983"/>
      <c r="M72" s="983"/>
      <c r="N72" s="983"/>
      <c r="O72" s="615"/>
      <c r="P72" s="615"/>
      <c r="Q72" s="615"/>
      <c r="R72" s="615"/>
      <c r="S72" s="615"/>
      <c r="T72" s="615"/>
      <c r="U72" s="615"/>
      <c r="V72" s="615"/>
      <c r="W72" s="615"/>
      <c r="X72" s="615"/>
      <c r="Y72" s="615"/>
      <c r="Z72" s="615"/>
      <c r="AA72" s="615"/>
      <c r="AB72" s="615"/>
      <c r="AC72" s="615"/>
      <c r="AD72" s="615"/>
      <c r="AE72" s="615"/>
      <c r="AF72" s="615"/>
      <c r="AG72" s="615"/>
      <c r="AH72" s="615"/>
      <c r="AI72" s="615"/>
      <c r="AJ72" s="615"/>
      <c r="AK72" s="615"/>
      <c r="AL72" s="615"/>
      <c r="AM72" s="615"/>
      <c r="AN72" s="615"/>
      <c r="AO72" s="615"/>
      <c r="AP72" s="615"/>
      <c r="AQ72" s="615"/>
      <c r="AR72" s="615"/>
      <c r="AS72" s="615"/>
      <c r="AT72" s="615"/>
      <c r="AU72" s="615"/>
      <c r="AV72" s="615"/>
      <c r="AW72" s="615"/>
      <c r="AX72" s="615"/>
      <c r="AY72" s="615"/>
      <c r="AZ72" s="615"/>
      <c r="BA72" s="615"/>
      <c r="BB72" s="615"/>
      <c r="BC72" s="615"/>
      <c r="BD72" s="615"/>
      <c r="BE72" s="615"/>
      <c r="BF72" s="615"/>
      <c r="BG72" s="615"/>
      <c r="BH72" s="615"/>
      <c r="BI72" s="615"/>
      <c r="BJ72" s="615"/>
      <c r="BK72" s="615"/>
      <c r="BL72" s="615"/>
      <c r="BM72" s="615"/>
      <c r="BN72" s="615"/>
      <c r="BO72" s="615"/>
      <c r="BP72" s="615"/>
      <c r="BQ72" s="615"/>
      <c r="BR72" s="615"/>
      <c r="BS72" s="615"/>
      <c r="BT72" s="615"/>
    </row>
    <row r="73" spans="1:72" s="548" customFormat="1" ht="53.25" customHeight="1" x14ac:dyDescent="0.25">
      <c r="A73" s="703">
        <v>1207</v>
      </c>
      <c r="B73" s="549" t="s">
        <v>930</v>
      </c>
      <c r="C73" s="706" t="s">
        <v>772</v>
      </c>
      <c r="D73" s="624">
        <v>14451085</v>
      </c>
      <c r="E73" s="625" t="s">
        <v>484</v>
      </c>
      <c r="F73" s="982" t="s">
        <v>931</v>
      </c>
      <c r="G73" s="983"/>
      <c r="H73" s="983"/>
      <c r="I73" s="983"/>
      <c r="J73" s="983"/>
      <c r="K73" s="983"/>
      <c r="L73" s="983"/>
      <c r="M73" s="983"/>
      <c r="N73" s="983"/>
      <c r="O73" s="615"/>
      <c r="P73" s="615"/>
      <c r="Q73" s="615"/>
      <c r="R73" s="615"/>
      <c r="S73" s="615"/>
      <c r="T73" s="615"/>
      <c r="U73" s="615"/>
      <c r="V73" s="615"/>
      <c r="W73" s="615"/>
      <c r="X73" s="615"/>
      <c r="Y73" s="615"/>
      <c r="Z73" s="615"/>
      <c r="AA73" s="615"/>
      <c r="AB73" s="615"/>
      <c r="AC73" s="615"/>
      <c r="AD73" s="615"/>
      <c r="AE73" s="615"/>
      <c r="AF73" s="615"/>
      <c r="AG73" s="615"/>
      <c r="AH73" s="615"/>
      <c r="AI73" s="615"/>
      <c r="AJ73" s="615"/>
      <c r="AK73" s="615"/>
      <c r="AL73" s="615"/>
      <c r="AM73" s="615"/>
      <c r="AN73" s="615"/>
      <c r="AO73" s="615"/>
      <c r="AP73" s="615"/>
      <c r="AQ73" s="615"/>
      <c r="AR73" s="615"/>
      <c r="AS73" s="615"/>
      <c r="AT73" s="615"/>
      <c r="AU73" s="615"/>
      <c r="AV73" s="615"/>
      <c r="AW73" s="615"/>
      <c r="AX73" s="615"/>
      <c r="AY73" s="615"/>
      <c r="AZ73" s="615"/>
      <c r="BA73" s="615"/>
      <c r="BB73" s="615"/>
      <c r="BC73" s="615"/>
      <c r="BD73" s="615"/>
      <c r="BE73" s="615"/>
      <c r="BF73" s="615"/>
      <c r="BG73" s="615"/>
      <c r="BH73" s="615"/>
      <c r="BI73" s="615"/>
      <c r="BJ73" s="615"/>
      <c r="BK73" s="615"/>
      <c r="BL73" s="615"/>
      <c r="BM73" s="615"/>
      <c r="BN73" s="615"/>
      <c r="BO73" s="615"/>
      <c r="BP73" s="615"/>
      <c r="BQ73" s="615"/>
      <c r="BR73" s="615"/>
      <c r="BS73" s="615"/>
      <c r="BT73" s="615"/>
    </row>
    <row r="74" spans="1:72" s="548" customFormat="1" ht="26.25" customHeight="1" x14ac:dyDescent="0.25">
      <c r="A74" s="703">
        <v>1208</v>
      </c>
      <c r="B74" s="549" t="s">
        <v>540</v>
      </c>
      <c r="C74" s="706" t="s">
        <v>773</v>
      </c>
      <c r="D74" s="620" t="s">
        <v>539</v>
      </c>
      <c r="E74" s="621" t="s">
        <v>484</v>
      </c>
      <c r="F74" s="982" t="s">
        <v>774</v>
      </c>
      <c r="G74" s="983"/>
      <c r="H74" s="983"/>
      <c r="I74" s="983"/>
      <c r="J74" s="983"/>
      <c r="K74" s="983"/>
      <c r="L74" s="983"/>
      <c r="M74" s="983"/>
      <c r="N74" s="983"/>
      <c r="O74" s="615"/>
      <c r="P74" s="615"/>
      <c r="Q74" s="615"/>
      <c r="R74" s="615"/>
      <c r="S74" s="615"/>
      <c r="T74" s="615"/>
      <c r="U74" s="615"/>
      <c r="V74" s="615"/>
      <c r="W74" s="615"/>
      <c r="X74" s="615"/>
      <c r="Y74" s="615"/>
      <c r="Z74" s="615"/>
      <c r="AA74" s="615"/>
      <c r="AB74" s="615"/>
      <c r="AC74" s="615"/>
      <c r="AD74" s="615"/>
      <c r="AE74" s="615"/>
      <c r="AF74" s="615"/>
      <c r="AG74" s="615"/>
      <c r="AH74" s="615"/>
      <c r="AI74" s="615"/>
      <c r="AJ74" s="615"/>
      <c r="AK74" s="615"/>
      <c r="AL74" s="615"/>
      <c r="AM74" s="615"/>
      <c r="AN74" s="615"/>
      <c r="AO74" s="615"/>
      <c r="AP74" s="615"/>
      <c r="AQ74" s="615"/>
      <c r="AR74" s="615"/>
      <c r="AS74" s="615"/>
      <c r="AT74" s="615"/>
      <c r="AU74" s="615"/>
      <c r="AV74" s="615"/>
      <c r="AW74" s="615"/>
      <c r="AX74" s="615"/>
      <c r="AY74" s="615"/>
      <c r="AZ74" s="615"/>
      <c r="BA74" s="615"/>
      <c r="BB74" s="615"/>
      <c r="BC74" s="615"/>
      <c r="BD74" s="615"/>
      <c r="BE74" s="615"/>
      <c r="BF74" s="615"/>
      <c r="BG74" s="615"/>
      <c r="BH74" s="615"/>
      <c r="BI74" s="615"/>
      <c r="BJ74" s="615"/>
      <c r="BK74" s="615"/>
      <c r="BL74" s="615"/>
      <c r="BM74" s="615"/>
      <c r="BN74" s="615"/>
      <c r="BO74" s="615"/>
      <c r="BP74" s="615"/>
      <c r="BQ74" s="615"/>
      <c r="BR74" s="615"/>
      <c r="BS74" s="615"/>
      <c r="BT74" s="615"/>
    </row>
    <row r="75" spans="1:72" s="548" customFormat="1" ht="30.75" customHeight="1" x14ac:dyDescent="0.25">
      <c r="A75" s="703">
        <v>1212</v>
      </c>
      <c r="B75" s="704" t="s">
        <v>538</v>
      </c>
      <c r="C75" s="708" t="s">
        <v>710</v>
      </c>
      <c r="D75" s="622" t="s">
        <v>537</v>
      </c>
      <c r="E75" s="614" t="s">
        <v>493</v>
      </c>
      <c r="F75" s="984"/>
      <c r="G75" s="985"/>
      <c r="H75" s="985"/>
      <c r="I75" s="985"/>
      <c r="J75" s="985"/>
      <c r="K75" s="985"/>
      <c r="L75" s="985"/>
      <c r="M75" s="985"/>
      <c r="N75" s="985"/>
      <c r="O75" s="615"/>
      <c r="P75" s="615"/>
      <c r="Q75" s="615"/>
      <c r="R75" s="615"/>
      <c r="S75" s="615"/>
      <c r="T75" s="615"/>
      <c r="U75" s="615"/>
      <c r="V75" s="615"/>
      <c r="W75" s="615"/>
      <c r="X75" s="615"/>
      <c r="Y75" s="615"/>
      <c r="Z75" s="615"/>
      <c r="AA75" s="615"/>
      <c r="AB75" s="615"/>
      <c r="AC75" s="615"/>
      <c r="AD75" s="615"/>
      <c r="AE75" s="615"/>
      <c r="AF75" s="615"/>
      <c r="AG75" s="615"/>
      <c r="AH75" s="615"/>
      <c r="AI75" s="615"/>
      <c r="AJ75" s="615"/>
      <c r="AK75" s="615"/>
      <c r="AL75" s="615"/>
      <c r="AM75" s="615"/>
      <c r="AN75" s="615"/>
      <c r="AO75" s="615"/>
      <c r="AP75" s="615"/>
      <c r="AQ75" s="615"/>
      <c r="AR75" s="615"/>
      <c r="AS75" s="615"/>
      <c r="AT75" s="615"/>
      <c r="AU75" s="615"/>
      <c r="AV75" s="615"/>
      <c r="AW75" s="615"/>
      <c r="AX75" s="615"/>
      <c r="AY75" s="615"/>
      <c r="AZ75" s="615"/>
      <c r="BA75" s="615"/>
      <c r="BB75" s="615"/>
      <c r="BC75" s="615"/>
      <c r="BD75" s="615"/>
      <c r="BE75" s="615"/>
      <c r="BF75" s="615"/>
      <c r="BG75" s="615"/>
      <c r="BH75" s="615"/>
      <c r="BI75" s="615"/>
      <c r="BJ75" s="615"/>
      <c r="BK75" s="615"/>
      <c r="BL75" s="615"/>
      <c r="BM75" s="615"/>
      <c r="BN75" s="615"/>
      <c r="BO75" s="615"/>
      <c r="BP75" s="615"/>
      <c r="BQ75" s="615"/>
      <c r="BR75" s="615"/>
      <c r="BS75" s="615"/>
      <c r="BT75" s="615"/>
    </row>
    <row r="76" spans="1:72" s="548" customFormat="1" ht="30.75" customHeight="1" x14ac:dyDescent="0.25">
      <c r="A76" s="703">
        <v>1216</v>
      </c>
      <c r="B76" s="704" t="s">
        <v>536</v>
      </c>
      <c r="C76" s="707" t="s">
        <v>775</v>
      </c>
      <c r="D76" s="616">
        <v>14616831</v>
      </c>
      <c r="E76" s="617" t="s">
        <v>489</v>
      </c>
      <c r="F76" s="982" t="s">
        <v>662</v>
      </c>
      <c r="G76" s="983"/>
      <c r="H76" s="983"/>
      <c r="I76" s="983"/>
      <c r="J76" s="983"/>
      <c r="K76" s="983"/>
      <c r="L76" s="983"/>
      <c r="M76" s="983"/>
      <c r="N76" s="983"/>
      <c r="O76" s="615"/>
      <c r="P76" s="615"/>
      <c r="Q76" s="615"/>
      <c r="R76" s="615"/>
      <c r="S76" s="615"/>
      <c r="T76" s="615"/>
      <c r="U76" s="615"/>
      <c r="V76" s="615"/>
      <c r="W76" s="615"/>
      <c r="X76" s="615"/>
      <c r="Y76" s="615"/>
      <c r="Z76" s="615"/>
      <c r="AA76" s="615"/>
      <c r="AB76" s="615"/>
      <c r="AC76" s="615"/>
      <c r="AD76" s="615"/>
      <c r="AE76" s="615"/>
      <c r="AF76" s="615"/>
      <c r="AG76" s="615"/>
      <c r="AH76" s="615"/>
      <c r="AI76" s="615"/>
      <c r="AJ76" s="615"/>
      <c r="AK76" s="615"/>
      <c r="AL76" s="615"/>
      <c r="AM76" s="615"/>
      <c r="AN76" s="615"/>
      <c r="AO76" s="615"/>
      <c r="AP76" s="615"/>
      <c r="AQ76" s="615"/>
      <c r="AR76" s="615"/>
      <c r="AS76" s="615"/>
      <c r="AT76" s="615"/>
      <c r="AU76" s="615"/>
      <c r="AV76" s="615"/>
      <c r="AW76" s="615"/>
      <c r="AX76" s="615"/>
      <c r="AY76" s="615"/>
      <c r="AZ76" s="615"/>
      <c r="BA76" s="615"/>
      <c r="BB76" s="615"/>
      <c r="BC76" s="615"/>
      <c r="BD76" s="615"/>
      <c r="BE76" s="615"/>
      <c r="BF76" s="615"/>
      <c r="BG76" s="615"/>
      <c r="BH76" s="615"/>
      <c r="BI76" s="615"/>
      <c r="BJ76" s="615"/>
      <c r="BK76" s="615"/>
      <c r="BL76" s="615"/>
      <c r="BM76" s="615"/>
      <c r="BN76" s="615"/>
      <c r="BO76" s="615"/>
      <c r="BP76" s="615"/>
      <c r="BQ76" s="615"/>
      <c r="BR76" s="615"/>
      <c r="BS76" s="615"/>
      <c r="BT76" s="615"/>
    </row>
    <row r="77" spans="1:72" s="548" customFormat="1" ht="30.75" customHeight="1" x14ac:dyDescent="0.25">
      <c r="A77" s="703">
        <v>1218</v>
      </c>
      <c r="B77" s="704" t="s">
        <v>535</v>
      </c>
      <c r="C77" s="707" t="s">
        <v>534</v>
      </c>
      <c r="D77" s="622" t="s">
        <v>533</v>
      </c>
      <c r="E77" s="614" t="s">
        <v>489</v>
      </c>
      <c r="F77" s="984"/>
      <c r="G77" s="985"/>
      <c r="H77" s="985"/>
      <c r="I77" s="985"/>
      <c r="J77" s="985"/>
      <c r="K77" s="985"/>
      <c r="L77" s="985"/>
      <c r="M77" s="985"/>
      <c r="N77" s="985"/>
      <c r="O77" s="615"/>
      <c r="P77" s="615"/>
      <c r="Q77" s="615"/>
      <c r="R77" s="615"/>
      <c r="S77" s="615"/>
      <c r="T77" s="615"/>
      <c r="U77" s="615"/>
      <c r="V77" s="615"/>
      <c r="W77" s="615"/>
      <c r="X77" s="615"/>
      <c r="Y77" s="615"/>
      <c r="Z77" s="615"/>
      <c r="AA77" s="615"/>
      <c r="AB77" s="615"/>
      <c r="AC77" s="615"/>
      <c r="AD77" s="615"/>
      <c r="AE77" s="615"/>
      <c r="AF77" s="615"/>
      <c r="AG77" s="615"/>
      <c r="AH77" s="615"/>
      <c r="AI77" s="615"/>
      <c r="AJ77" s="615"/>
      <c r="AK77" s="615"/>
      <c r="AL77" s="615"/>
      <c r="AM77" s="615"/>
      <c r="AN77" s="615"/>
      <c r="AO77" s="615"/>
      <c r="AP77" s="615"/>
      <c r="AQ77" s="615"/>
      <c r="AR77" s="615"/>
      <c r="AS77" s="615"/>
      <c r="AT77" s="615"/>
      <c r="AU77" s="615"/>
      <c r="AV77" s="615"/>
      <c r="AW77" s="615"/>
      <c r="AX77" s="615"/>
      <c r="AY77" s="615"/>
      <c r="AZ77" s="615"/>
      <c r="BA77" s="615"/>
      <c r="BB77" s="615"/>
      <c r="BC77" s="615"/>
      <c r="BD77" s="615"/>
      <c r="BE77" s="615"/>
      <c r="BF77" s="615"/>
      <c r="BG77" s="615"/>
      <c r="BH77" s="615"/>
      <c r="BI77" s="615"/>
      <c r="BJ77" s="615"/>
      <c r="BK77" s="615"/>
      <c r="BL77" s="615"/>
      <c r="BM77" s="615"/>
      <c r="BN77" s="615"/>
      <c r="BO77" s="615"/>
      <c r="BP77" s="615"/>
      <c r="BQ77" s="615"/>
      <c r="BR77" s="615"/>
      <c r="BS77" s="615"/>
      <c r="BT77" s="615"/>
    </row>
    <row r="78" spans="1:72" s="548" customFormat="1" ht="26.25" customHeight="1" x14ac:dyDescent="0.25">
      <c r="A78" s="703">
        <v>1222</v>
      </c>
      <c r="B78" s="704" t="s">
        <v>532</v>
      </c>
      <c r="C78" s="706" t="s">
        <v>776</v>
      </c>
      <c r="D78" s="618">
        <v>62353179</v>
      </c>
      <c r="E78" s="617" t="s">
        <v>497</v>
      </c>
      <c r="F78" s="982" t="s">
        <v>851</v>
      </c>
      <c r="G78" s="983"/>
      <c r="H78" s="983"/>
      <c r="I78" s="983"/>
      <c r="J78" s="983"/>
      <c r="K78" s="983"/>
      <c r="L78" s="983"/>
      <c r="M78" s="983"/>
      <c r="N78" s="983"/>
      <c r="O78" s="615"/>
      <c r="P78" s="615"/>
      <c r="Q78" s="615"/>
      <c r="R78" s="615"/>
      <c r="S78" s="615"/>
      <c r="T78" s="615"/>
      <c r="U78" s="615"/>
      <c r="V78" s="615"/>
      <c r="W78" s="615"/>
      <c r="X78" s="615"/>
      <c r="Y78" s="615"/>
      <c r="Z78" s="615"/>
      <c r="AA78" s="615"/>
      <c r="AB78" s="615"/>
      <c r="AC78" s="615"/>
      <c r="AD78" s="615"/>
      <c r="AE78" s="615"/>
      <c r="AF78" s="615"/>
      <c r="AG78" s="615"/>
      <c r="AH78" s="615"/>
      <c r="AI78" s="615"/>
      <c r="AJ78" s="615"/>
      <c r="AK78" s="615"/>
      <c r="AL78" s="615"/>
      <c r="AM78" s="615"/>
      <c r="AN78" s="615"/>
      <c r="AO78" s="615"/>
      <c r="AP78" s="615"/>
      <c r="AQ78" s="615"/>
      <c r="AR78" s="615"/>
      <c r="AS78" s="615"/>
      <c r="AT78" s="615"/>
      <c r="AU78" s="615"/>
      <c r="AV78" s="615"/>
      <c r="AW78" s="615"/>
      <c r="AX78" s="615"/>
      <c r="AY78" s="615"/>
      <c r="AZ78" s="615"/>
      <c r="BA78" s="615"/>
      <c r="BB78" s="615"/>
      <c r="BC78" s="615"/>
      <c r="BD78" s="615"/>
      <c r="BE78" s="615"/>
      <c r="BF78" s="615"/>
      <c r="BG78" s="615"/>
      <c r="BH78" s="615"/>
      <c r="BI78" s="615"/>
      <c r="BJ78" s="615"/>
      <c r="BK78" s="615"/>
      <c r="BL78" s="615"/>
      <c r="BM78" s="615"/>
      <c r="BN78" s="615"/>
      <c r="BO78" s="615"/>
      <c r="BP78" s="615"/>
      <c r="BQ78" s="615"/>
      <c r="BR78" s="615"/>
      <c r="BS78" s="615"/>
      <c r="BT78" s="615"/>
    </row>
    <row r="79" spans="1:72" s="548" customFormat="1" ht="32.25" customHeight="1" x14ac:dyDescent="0.25">
      <c r="A79" s="703">
        <v>1223</v>
      </c>
      <c r="B79" s="704" t="s">
        <v>531</v>
      </c>
      <c r="C79" s="706" t="s">
        <v>813</v>
      </c>
      <c r="D79" s="613" t="s">
        <v>530</v>
      </c>
      <c r="E79" s="614" t="s">
        <v>497</v>
      </c>
      <c r="F79" s="982" t="s">
        <v>673</v>
      </c>
      <c r="G79" s="983"/>
      <c r="H79" s="983"/>
      <c r="I79" s="983"/>
      <c r="J79" s="983"/>
      <c r="K79" s="983"/>
      <c r="L79" s="983"/>
      <c r="M79" s="983"/>
      <c r="N79" s="983"/>
      <c r="O79" s="615"/>
      <c r="P79" s="615"/>
      <c r="Q79" s="615"/>
      <c r="R79" s="615"/>
      <c r="S79" s="615"/>
      <c r="T79" s="615"/>
      <c r="U79" s="615"/>
      <c r="V79" s="615"/>
      <c r="W79" s="615"/>
      <c r="X79" s="615"/>
      <c r="Y79" s="615"/>
      <c r="Z79" s="615"/>
      <c r="AA79" s="615"/>
      <c r="AB79" s="615"/>
      <c r="AC79" s="615"/>
      <c r="AD79" s="615"/>
      <c r="AE79" s="615"/>
      <c r="AF79" s="615"/>
      <c r="AG79" s="615"/>
      <c r="AH79" s="615"/>
      <c r="AI79" s="615"/>
      <c r="AJ79" s="615"/>
      <c r="AK79" s="615"/>
      <c r="AL79" s="615"/>
      <c r="AM79" s="615"/>
      <c r="AN79" s="615"/>
      <c r="AO79" s="615"/>
      <c r="AP79" s="615"/>
      <c r="AQ79" s="615"/>
      <c r="AR79" s="615"/>
      <c r="AS79" s="615"/>
      <c r="AT79" s="615"/>
      <c r="AU79" s="615"/>
      <c r="AV79" s="615"/>
      <c r="AW79" s="615"/>
      <c r="AX79" s="615"/>
      <c r="AY79" s="615"/>
      <c r="AZ79" s="615"/>
      <c r="BA79" s="615"/>
      <c r="BB79" s="615"/>
      <c r="BC79" s="615"/>
      <c r="BD79" s="615"/>
      <c r="BE79" s="615"/>
      <c r="BF79" s="615"/>
      <c r="BG79" s="615"/>
      <c r="BH79" s="615"/>
      <c r="BI79" s="615"/>
      <c r="BJ79" s="615"/>
      <c r="BK79" s="615"/>
      <c r="BL79" s="615"/>
      <c r="BM79" s="615"/>
      <c r="BN79" s="615"/>
      <c r="BO79" s="615"/>
      <c r="BP79" s="615"/>
      <c r="BQ79" s="615"/>
      <c r="BR79" s="615"/>
      <c r="BS79" s="615"/>
      <c r="BT79" s="615"/>
    </row>
    <row r="80" spans="1:72" s="548" customFormat="1" ht="26.25" customHeight="1" x14ac:dyDescent="0.25">
      <c r="A80" s="713">
        <v>1225</v>
      </c>
      <c r="B80" s="714" t="s">
        <v>529</v>
      </c>
      <c r="C80" s="712" t="s">
        <v>777</v>
      </c>
      <c r="D80" s="626" t="s">
        <v>528</v>
      </c>
      <c r="E80" s="711" t="s">
        <v>486</v>
      </c>
      <c r="F80" s="998" t="s">
        <v>852</v>
      </c>
      <c r="G80" s="999"/>
      <c r="H80" s="999"/>
      <c r="I80" s="999"/>
      <c r="J80" s="999"/>
      <c r="K80" s="999"/>
      <c r="L80" s="999"/>
      <c r="M80" s="999"/>
      <c r="N80" s="999"/>
      <c r="O80" s="615"/>
      <c r="P80" s="615"/>
      <c r="Q80" s="615"/>
      <c r="R80" s="615"/>
      <c r="S80" s="615"/>
      <c r="T80" s="615"/>
      <c r="U80" s="615"/>
      <c r="V80" s="615"/>
      <c r="W80" s="615"/>
      <c r="X80" s="615"/>
      <c r="Y80" s="615"/>
      <c r="Z80" s="615"/>
      <c r="AA80" s="615"/>
      <c r="AB80" s="615"/>
      <c r="AC80" s="615"/>
      <c r="AD80" s="615"/>
      <c r="AE80" s="615"/>
      <c r="AF80" s="615"/>
      <c r="AG80" s="615"/>
      <c r="AH80" s="615"/>
      <c r="AI80" s="615"/>
      <c r="AJ80" s="615"/>
      <c r="AK80" s="615"/>
      <c r="AL80" s="615"/>
      <c r="AM80" s="615"/>
      <c r="AN80" s="615"/>
      <c r="AO80" s="615"/>
      <c r="AP80" s="615"/>
      <c r="AQ80" s="615"/>
      <c r="AR80" s="615"/>
      <c r="AS80" s="615"/>
      <c r="AT80" s="615"/>
      <c r="AU80" s="615"/>
      <c r="AV80" s="615"/>
      <c r="AW80" s="615"/>
      <c r="AX80" s="615"/>
      <c r="AY80" s="615"/>
      <c r="AZ80" s="615"/>
      <c r="BA80" s="615"/>
      <c r="BB80" s="615"/>
      <c r="BC80" s="615"/>
      <c r="BD80" s="615"/>
      <c r="BE80" s="615"/>
      <c r="BF80" s="615"/>
      <c r="BG80" s="615"/>
      <c r="BH80" s="615"/>
      <c r="BI80" s="615"/>
      <c r="BJ80" s="615"/>
      <c r="BK80" s="615"/>
      <c r="BL80" s="615"/>
      <c r="BM80" s="615"/>
      <c r="BN80" s="615"/>
      <c r="BO80" s="615"/>
      <c r="BP80" s="615"/>
      <c r="BQ80" s="615"/>
      <c r="BR80" s="615"/>
      <c r="BS80" s="615"/>
      <c r="BT80" s="615"/>
    </row>
    <row r="81" spans="1:72" s="548" customFormat="1" ht="26.25" customHeight="1" x14ac:dyDescent="0.25">
      <c r="A81" s="703">
        <v>1226</v>
      </c>
      <c r="B81" s="704" t="s">
        <v>527</v>
      </c>
      <c r="C81" s="707" t="s">
        <v>711</v>
      </c>
      <c r="D81" s="622" t="s">
        <v>526</v>
      </c>
      <c r="E81" s="614" t="s">
        <v>486</v>
      </c>
      <c r="F81" s="984"/>
      <c r="G81" s="985"/>
      <c r="H81" s="985"/>
      <c r="I81" s="985"/>
      <c r="J81" s="985"/>
      <c r="K81" s="985"/>
      <c r="L81" s="985"/>
      <c r="M81" s="985"/>
      <c r="N81" s="985"/>
      <c r="O81" s="615"/>
      <c r="P81" s="615"/>
      <c r="Q81" s="615"/>
      <c r="R81" s="615"/>
      <c r="S81" s="615"/>
      <c r="T81" s="615"/>
      <c r="U81" s="615"/>
      <c r="V81" s="615"/>
      <c r="W81" s="615"/>
      <c r="X81" s="615"/>
      <c r="Y81" s="615"/>
      <c r="Z81" s="615"/>
      <c r="AA81" s="615"/>
      <c r="AB81" s="615"/>
      <c r="AC81" s="615"/>
      <c r="AD81" s="615"/>
      <c r="AE81" s="615"/>
      <c r="AF81" s="615"/>
      <c r="AG81" s="615"/>
      <c r="AH81" s="615"/>
      <c r="AI81" s="615"/>
      <c r="AJ81" s="615"/>
      <c r="AK81" s="615"/>
      <c r="AL81" s="615"/>
      <c r="AM81" s="615"/>
      <c r="AN81" s="615"/>
      <c r="AO81" s="615"/>
      <c r="AP81" s="615"/>
      <c r="AQ81" s="615"/>
      <c r="AR81" s="615"/>
      <c r="AS81" s="615"/>
      <c r="AT81" s="615"/>
      <c r="AU81" s="615"/>
      <c r="AV81" s="615"/>
      <c r="AW81" s="615"/>
      <c r="AX81" s="615"/>
      <c r="AY81" s="615"/>
      <c r="AZ81" s="615"/>
      <c r="BA81" s="615"/>
      <c r="BB81" s="615"/>
      <c r="BC81" s="615"/>
      <c r="BD81" s="615"/>
      <c r="BE81" s="615"/>
      <c r="BF81" s="615"/>
      <c r="BG81" s="615"/>
      <c r="BH81" s="615"/>
      <c r="BI81" s="615"/>
      <c r="BJ81" s="615"/>
      <c r="BK81" s="615"/>
      <c r="BL81" s="615"/>
      <c r="BM81" s="615"/>
      <c r="BN81" s="615"/>
      <c r="BO81" s="615"/>
      <c r="BP81" s="615"/>
      <c r="BQ81" s="615"/>
      <c r="BR81" s="615"/>
      <c r="BS81" s="615"/>
      <c r="BT81" s="615"/>
    </row>
    <row r="82" spans="1:72" s="548" customFormat="1" ht="26.25" customHeight="1" x14ac:dyDescent="0.25">
      <c r="A82" s="703">
        <v>1300</v>
      </c>
      <c r="B82" s="549" t="s">
        <v>525</v>
      </c>
      <c r="C82" s="706" t="s">
        <v>778</v>
      </c>
      <c r="D82" s="624">
        <v>47654236</v>
      </c>
      <c r="E82" s="625" t="s">
        <v>484</v>
      </c>
      <c r="F82" s="982" t="s">
        <v>679</v>
      </c>
      <c r="G82" s="983"/>
      <c r="H82" s="983"/>
      <c r="I82" s="983"/>
      <c r="J82" s="983"/>
      <c r="K82" s="983"/>
      <c r="L82" s="983"/>
      <c r="M82" s="983"/>
      <c r="N82" s="983"/>
      <c r="O82" s="615"/>
      <c r="P82" s="615"/>
      <c r="Q82" s="615"/>
      <c r="R82" s="615"/>
      <c r="S82" s="615"/>
      <c r="T82" s="615"/>
      <c r="U82" s="615"/>
      <c r="V82" s="615"/>
      <c r="W82" s="615"/>
      <c r="X82" s="615"/>
      <c r="Y82" s="615"/>
      <c r="Z82" s="615"/>
      <c r="AA82" s="615"/>
      <c r="AB82" s="615"/>
      <c r="AC82" s="615"/>
      <c r="AD82" s="615"/>
      <c r="AE82" s="615"/>
      <c r="AF82" s="615"/>
      <c r="AG82" s="615"/>
      <c r="AH82" s="615"/>
      <c r="AI82" s="615"/>
      <c r="AJ82" s="615"/>
      <c r="AK82" s="615"/>
      <c r="AL82" s="615"/>
      <c r="AM82" s="615"/>
      <c r="AN82" s="615"/>
      <c r="AO82" s="615"/>
      <c r="AP82" s="615"/>
      <c r="AQ82" s="615"/>
      <c r="AR82" s="615"/>
      <c r="AS82" s="615"/>
      <c r="AT82" s="615"/>
      <c r="AU82" s="615"/>
      <c r="AV82" s="615"/>
      <c r="AW82" s="615"/>
      <c r="AX82" s="615"/>
      <c r="AY82" s="615"/>
      <c r="AZ82" s="615"/>
      <c r="BA82" s="615"/>
      <c r="BB82" s="615"/>
      <c r="BC82" s="615"/>
      <c r="BD82" s="615"/>
      <c r="BE82" s="615"/>
      <c r="BF82" s="615"/>
      <c r="BG82" s="615"/>
      <c r="BH82" s="615"/>
      <c r="BI82" s="615"/>
      <c r="BJ82" s="615"/>
      <c r="BK82" s="615"/>
      <c r="BL82" s="615"/>
      <c r="BM82" s="615"/>
      <c r="BN82" s="615"/>
      <c r="BO82" s="615"/>
      <c r="BP82" s="615"/>
      <c r="BQ82" s="615"/>
      <c r="BR82" s="615"/>
      <c r="BS82" s="615"/>
      <c r="BT82" s="615"/>
    </row>
    <row r="83" spans="1:72" s="548" customFormat="1" ht="28.5" customHeight="1" x14ac:dyDescent="0.25">
      <c r="A83" s="703">
        <v>1301</v>
      </c>
      <c r="B83" s="549" t="s">
        <v>524</v>
      </c>
      <c r="C83" s="706" t="s">
        <v>779</v>
      </c>
      <c r="D83" s="620" t="s">
        <v>523</v>
      </c>
      <c r="E83" s="621" t="s">
        <v>484</v>
      </c>
      <c r="F83" s="982" t="s">
        <v>680</v>
      </c>
      <c r="G83" s="983"/>
      <c r="H83" s="983"/>
      <c r="I83" s="983"/>
      <c r="J83" s="983"/>
      <c r="K83" s="983"/>
      <c r="L83" s="983"/>
      <c r="M83" s="983"/>
      <c r="N83" s="983"/>
      <c r="O83" s="615"/>
      <c r="P83" s="615"/>
      <c r="Q83" s="615"/>
      <c r="R83" s="615"/>
      <c r="S83" s="615"/>
      <c r="T83" s="615"/>
      <c r="U83" s="615"/>
      <c r="V83" s="615"/>
      <c r="W83" s="615"/>
      <c r="X83" s="615"/>
      <c r="Y83" s="615"/>
      <c r="Z83" s="615"/>
      <c r="AA83" s="615"/>
      <c r="AB83" s="615"/>
      <c r="AC83" s="615"/>
      <c r="AD83" s="615"/>
      <c r="AE83" s="615"/>
      <c r="AF83" s="615"/>
      <c r="AG83" s="615"/>
      <c r="AH83" s="615"/>
      <c r="AI83" s="615"/>
      <c r="AJ83" s="615"/>
      <c r="AK83" s="615"/>
      <c r="AL83" s="615"/>
      <c r="AM83" s="615"/>
      <c r="AN83" s="615"/>
      <c r="AO83" s="615"/>
      <c r="AP83" s="615"/>
      <c r="AQ83" s="615"/>
      <c r="AR83" s="615"/>
      <c r="AS83" s="615"/>
      <c r="AT83" s="615"/>
      <c r="AU83" s="615"/>
      <c r="AV83" s="615"/>
      <c r="AW83" s="615"/>
      <c r="AX83" s="615"/>
      <c r="AY83" s="615"/>
      <c r="AZ83" s="615"/>
      <c r="BA83" s="615"/>
      <c r="BB83" s="615"/>
      <c r="BC83" s="615"/>
      <c r="BD83" s="615"/>
      <c r="BE83" s="615"/>
      <c r="BF83" s="615"/>
      <c r="BG83" s="615"/>
      <c r="BH83" s="615"/>
      <c r="BI83" s="615"/>
      <c r="BJ83" s="615"/>
      <c r="BK83" s="615"/>
      <c r="BL83" s="615"/>
      <c r="BM83" s="615"/>
      <c r="BN83" s="615"/>
      <c r="BO83" s="615"/>
      <c r="BP83" s="615"/>
      <c r="BQ83" s="615"/>
      <c r="BR83" s="615"/>
      <c r="BS83" s="615"/>
      <c r="BT83" s="615"/>
    </row>
    <row r="84" spans="1:72" s="548" customFormat="1" ht="30.75" customHeight="1" x14ac:dyDescent="0.25">
      <c r="A84" s="703">
        <v>1302</v>
      </c>
      <c r="B84" s="549" t="s">
        <v>522</v>
      </c>
      <c r="C84" s="706" t="s">
        <v>780</v>
      </c>
      <c r="D84" s="624">
        <v>47654279</v>
      </c>
      <c r="E84" s="625" t="s">
        <v>484</v>
      </c>
      <c r="F84" s="982" t="s">
        <v>681</v>
      </c>
      <c r="G84" s="983"/>
      <c r="H84" s="983"/>
      <c r="I84" s="983"/>
      <c r="J84" s="983"/>
      <c r="K84" s="983"/>
      <c r="L84" s="983"/>
      <c r="M84" s="983"/>
      <c r="N84" s="983"/>
      <c r="O84" s="615"/>
      <c r="P84" s="615"/>
      <c r="Q84" s="615"/>
      <c r="R84" s="615"/>
      <c r="S84" s="615"/>
      <c r="T84" s="615"/>
      <c r="U84" s="615"/>
      <c r="V84" s="615"/>
      <c r="W84" s="615"/>
      <c r="X84" s="615"/>
      <c r="Y84" s="615"/>
      <c r="Z84" s="615"/>
      <c r="AA84" s="615"/>
      <c r="AB84" s="615"/>
      <c r="AC84" s="615"/>
      <c r="AD84" s="615"/>
      <c r="AE84" s="615"/>
      <c r="AF84" s="615"/>
      <c r="AG84" s="615"/>
      <c r="AH84" s="615"/>
      <c r="AI84" s="615"/>
      <c r="AJ84" s="615"/>
      <c r="AK84" s="615"/>
      <c r="AL84" s="615"/>
      <c r="AM84" s="615"/>
      <c r="AN84" s="615"/>
      <c r="AO84" s="615"/>
      <c r="AP84" s="615"/>
      <c r="AQ84" s="615"/>
      <c r="AR84" s="615"/>
      <c r="AS84" s="615"/>
      <c r="AT84" s="615"/>
      <c r="AU84" s="615"/>
      <c r="AV84" s="615"/>
      <c r="AW84" s="615"/>
      <c r="AX84" s="615"/>
      <c r="AY84" s="615"/>
      <c r="AZ84" s="615"/>
      <c r="BA84" s="615"/>
      <c r="BB84" s="615"/>
      <c r="BC84" s="615"/>
      <c r="BD84" s="615"/>
      <c r="BE84" s="615"/>
      <c r="BF84" s="615"/>
      <c r="BG84" s="615"/>
      <c r="BH84" s="615"/>
      <c r="BI84" s="615"/>
      <c r="BJ84" s="615"/>
      <c r="BK84" s="615"/>
      <c r="BL84" s="615"/>
      <c r="BM84" s="615"/>
      <c r="BN84" s="615"/>
      <c r="BO84" s="615"/>
      <c r="BP84" s="615"/>
      <c r="BQ84" s="615"/>
      <c r="BR84" s="615"/>
      <c r="BS84" s="615"/>
      <c r="BT84" s="615"/>
    </row>
    <row r="85" spans="1:72" s="548" customFormat="1" ht="26.25" customHeight="1" x14ac:dyDescent="0.25">
      <c r="A85" s="703">
        <v>1303</v>
      </c>
      <c r="B85" s="549" t="s">
        <v>521</v>
      </c>
      <c r="C85" s="706" t="s">
        <v>782</v>
      </c>
      <c r="D85" s="624">
        <v>47654325</v>
      </c>
      <c r="E85" s="625" t="s">
        <v>484</v>
      </c>
      <c r="F85" s="982" t="s">
        <v>781</v>
      </c>
      <c r="G85" s="983"/>
      <c r="H85" s="983"/>
      <c r="I85" s="983"/>
      <c r="J85" s="983"/>
      <c r="K85" s="983"/>
      <c r="L85" s="983"/>
      <c r="M85" s="983"/>
      <c r="N85" s="983"/>
      <c r="O85" s="615"/>
      <c r="P85" s="615"/>
      <c r="Q85" s="615"/>
      <c r="R85" s="615"/>
      <c r="S85" s="615"/>
      <c r="T85" s="615"/>
      <c r="U85" s="615"/>
      <c r="V85" s="615"/>
      <c r="W85" s="615"/>
      <c r="X85" s="615"/>
      <c r="Y85" s="615"/>
      <c r="Z85" s="615"/>
      <c r="AA85" s="615"/>
      <c r="AB85" s="615"/>
      <c r="AC85" s="615"/>
      <c r="AD85" s="615"/>
      <c r="AE85" s="615"/>
      <c r="AF85" s="615"/>
      <c r="AG85" s="615"/>
      <c r="AH85" s="615"/>
      <c r="AI85" s="615"/>
      <c r="AJ85" s="615"/>
      <c r="AK85" s="615"/>
      <c r="AL85" s="615"/>
      <c r="AM85" s="615"/>
      <c r="AN85" s="615"/>
      <c r="AO85" s="615"/>
      <c r="AP85" s="615"/>
      <c r="AQ85" s="615"/>
      <c r="AR85" s="615"/>
      <c r="AS85" s="615"/>
      <c r="AT85" s="615"/>
      <c r="AU85" s="615"/>
      <c r="AV85" s="615"/>
      <c r="AW85" s="615"/>
      <c r="AX85" s="615"/>
      <c r="AY85" s="615"/>
      <c r="AZ85" s="615"/>
      <c r="BA85" s="615"/>
      <c r="BB85" s="615"/>
      <c r="BC85" s="615"/>
      <c r="BD85" s="615"/>
      <c r="BE85" s="615"/>
      <c r="BF85" s="615"/>
      <c r="BG85" s="615"/>
      <c r="BH85" s="615"/>
      <c r="BI85" s="615"/>
      <c r="BJ85" s="615"/>
      <c r="BK85" s="615"/>
      <c r="BL85" s="615"/>
      <c r="BM85" s="615"/>
      <c r="BN85" s="615"/>
      <c r="BO85" s="615"/>
      <c r="BP85" s="615"/>
      <c r="BQ85" s="615"/>
      <c r="BR85" s="615"/>
      <c r="BS85" s="615"/>
      <c r="BT85" s="615"/>
    </row>
    <row r="86" spans="1:72" s="548" customFormat="1" ht="26.25" customHeight="1" x14ac:dyDescent="0.25">
      <c r="A86" s="703">
        <v>1304</v>
      </c>
      <c r="B86" s="549" t="s">
        <v>520</v>
      </c>
      <c r="C86" s="706" t="s">
        <v>712</v>
      </c>
      <c r="D86" s="624">
        <v>47654244</v>
      </c>
      <c r="E86" s="625" t="s">
        <v>484</v>
      </c>
      <c r="F86" s="984"/>
      <c r="G86" s="985"/>
      <c r="H86" s="985"/>
      <c r="I86" s="985"/>
      <c r="J86" s="985"/>
      <c r="K86" s="985"/>
      <c r="L86" s="985"/>
      <c r="M86" s="985"/>
      <c r="N86" s="985"/>
      <c r="O86" s="615"/>
      <c r="P86" s="615"/>
      <c r="Q86" s="615"/>
      <c r="R86" s="615"/>
      <c r="S86" s="615"/>
      <c r="T86" s="615"/>
      <c r="U86" s="615"/>
      <c r="V86" s="615"/>
      <c r="W86" s="615"/>
      <c r="X86" s="615"/>
      <c r="Y86" s="615"/>
      <c r="Z86" s="615"/>
      <c r="AA86" s="615"/>
      <c r="AB86" s="615"/>
      <c r="AC86" s="615"/>
      <c r="AD86" s="615"/>
      <c r="AE86" s="615"/>
      <c r="AF86" s="615"/>
      <c r="AG86" s="615"/>
      <c r="AH86" s="615"/>
      <c r="AI86" s="615"/>
      <c r="AJ86" s="615"/>
      <c r="AK86" s="615"/>
      <c r="AL86" s="615"/>
      <c r="AM86" s="615"/>
      <c r="AN86" s="615"/>
      <c r="AO86" s="615"/>
      <c r="AP86" s="615"/>
      <c r="AQ86" s="615"/>
      <c r="AR86" s="615"/>
      <c r="AS86" s="615"/>
      <c r="AT86" s="615"/>
      <c r="AU86" s="615"/>
      <c r="AV86" s="615"/>
      <c r="AW86" s="615"/>
      <c r="AX86" s="615"/>
      <c r="AY86" s="615"/>
      <c r="AZ86" s="615"/>
      <c r="BA86" s="615"/>
      <c r="BB86" s="615"/>
      <c r="BC86" s="615"/>
      <c r="BD86" s="615"/>
      <c r="BE86" s="615"/>
      <c r="BF86" s="615"/>
      <c r="BG86" s="615"/>
      <c r="BH86" s="615"/>
      <c r="BI86" s="615"/>
      <c r="BJ86" s="615"/>
      <c r="BK86" s="615"/>
      <c r="BL86" s="615"/>
      <c r="BM86" s="615"/>
      <c r="BN86" s="615"/>
      <c r="BO86" s="615"/>
      <c r="BP86" s="615"/>
      <c r="BQ86" s="615"/>
      <c r="BR86" s="615"/>
      <c r="BS86" s="615"/>
      <c r="BT86" s="615"/>
    </row>
    <row r="87" spans="1:72" s="548" customFormat="1" ht="28.5" customHeight="1" x14ac:dyDescent="0.25">
      <c r="A87" s="703">
        <v>1305</v>
      </c>
      <c r="B87" s="704" t="s">
        <v>519</v>
      </c>
      <c r="C87" s="707" t="s">
        <v>713</v>
      </c>
      <c r="D87" s="622" t="s">
        <v>518</v>
      </c>
      <c r="E87" s="614" t="s">
        <v>493</v>
      </c>
      <c r="F87" s="984"/>
      <c r="G87" s="985"/>
      <c r="H87" s="985"/>
      <c r="I87" s="985"/>
      <c r="J87" s="985"/>
      <c r="K87" s="985"/>
      <c r="L87" s="985"/>
      <c r="M87" s="985"/>
      <c r="N87" s="985"/>
      <c r="O87" s="615"/>
      <c r="P87" s="615"/>
      <c r="Q87" s="615"/>
      <c r="R87" s="615"/>
      <c r="S87" s="615"/>
      <c r="T87" s="615"/>
      <c r="U87" s="615"/>
      <c r="V87" s="615"/>
      <c r="W87" s="615"/>
      <c r="X87" s="615"/>
      <c r="Y87" s="615"/>
      <c r="Z87" s="615"/>
      <c r="AA87" s="615"/>
      <c r="AB87" s="615"/>
      <c r="AC87" s="615"/>
      <c r="AD87" s="615"/>
      <c r="AE87" s="615"/>
      <c r="AF87" s="615"/>
      <c r="AG87" s="615"/>
      <c r="AH87" s="615"/>
      <c r="AI87" s="615"/>
      <c r="AJ87" s="615"/>
      <c r="AK87" s="615"/>
      <c r="AL87" s="615"/>
      <c r="AM87" s="615"/>
      <c r="AN87" s="615"/>
      <c r="AO87" s="615"/>
      <c r="AP87" s="615"/>
      <c r="AQ87" s="615"/>
      <c r="AR87" s="615"/>
      <c r="AS87" s="615"/>
      <c r="AT87" s="615"/>
      <c r="AU87" s="615"/>
      <c r="AV87" s="615"/>
      <c r="AW87" s="615"/>
      <c r="AX87" s="615"/>
      <c r="AY87" s="615"/>
      <c r="AZ87" s="615"/>
      <c r="BA87" s="615"/>
      <c r="BB87" s="615"/>
      <c r="BC87" s="615"/>
      <c r="BD87" s="615"/>
      <c r="BE87" s="615"/>
      <c r="BF87" s="615"/>
      <c r="BG87" s="615"/>
      <c r="BH87" s="615"/>
      <c r="BI87" s="615"/>
      <c r="BJ87" s="615"/>
      <c r="BK87" s="615"/>
      <c r="BL87" s="615"/>
      <c r="BM87" s="615"/>
      <c r="BN87" s="615"/>
      <c r="BO87" s="615"/>
      <c r="BP87" s="615"/>
      <c r="BQ87" s="615"/>
      <c r="BR87" s="615"/>
      <c r="BS87" s="615"/>
      <c r="BT87" s="615"/>
    </row>
    <row r="88" spans="1:72" s="548" customFormat="1" ht="32.25" customHeight="1" x14ac:dyDescent="0.25">
      <c r="A88" s="703">
        <v>1306</v>
      </c>
      <c r="B88" s="704" t="s">
        <v>517</v>
      </c>
      <c r="C88" s="707" t="s">
        <v>783</v>
      </c>
      <c r="D88" s="616">
        <v>47184434</v>
      </c>
      <c r="E88" s="617" t="s">
        <v>489</v>
      </c>
      <c r="F88" s="982" t="s">
        <v>674</v>
      </c>
      <c r="G88" s="983"/>
      <c r="H88" s="983"/>
      <c r="I88" s="983"/>
      <c r="J88" s="983"/>
      <c r="K88" s="983"/>
      <c r="L88" s="983"/>
      <c r="M88" s="983"/>
      <c r="N88" s="983"/>
      <c r="O88" s="615"/>
      <c r="P88" s="615"/>
      <c r="Q88" s="615"/>
      <c r="R88" s="615"/>
      <c r="S88" s="615"/>
      <c r="T88" s="615"/>
      <c r="U88" s="615"/>
      <c r="V88" s="615"/>
      <c r="W88" s="615"/>
      <c r="X88" s="615"/>
      <c r="Y88" s="615"/>
      <c r="Z88" s="615"/>
      <c r="AA88" s="615"/>
      <c r="AB88" s="615"/>
      <c r="AC88" s="615"/>
      <c r="AD88" s="615"/>
      <c r="AE88" s="615"/>
      <c r="AF88" s="615"/>
      <c r="AG88" s="615"/>
      <c r="AH88" s="615"/>
      <c r="AI88" s="615"/>
      <c r="AJ88" s="615"/>
      <c r="AK88" s="615"/>
      <c r="AL88" s="615"/>
      <c r="AM88" s="615"/>
      <c r="AN88" s="615"/>
      <c r="AO88" s="615"/>
      <c r="AP88" s="615"/>
      <c r="AQ88" s="615"/>
      <c r="AR88" s="615"/>
      <c r="AS88" s="615"/>
      <c r="AT88" s="615"/>
      <c r="AU88" s="615"/>
      <c r="AV88" s="615"/>
      <c r="AW88" s="615"/>
      <c r="AX88" s="615"/>
      <c r="AY88" s="615"/>
      <c r="AZ88" s="615"/>
      <c r="BA88" s="615"/>
      <c r="BB88" s="615"/>
      <c r="BC88" s="615"/>
      <c r="BD88" s="615"/>
      <c r="BE88" s="615"/>
      <c r="BF88" s="615"/>
      <c r="BG88" s="615"/>
      <c r="BH88" s="615"/>
      <c r="BI88" s="615"/>
      <c r="BJ88" s="615"/>
      <c r="BK88" s="615"/>
      <c r="BL88" s="615"/>
      <c r="BM88" s="615"/>
      <c r="BN88" s="615"/>
      <c r="BO88" s="615"/>
      <c r="BP88" s="615"/>
      <c r="BQ88" s="615"/>
      <c r="BR88" s="615"/>
      <c r="BS88" s="615"/>
      <c r="BT88" s="615"/>
    </row>
    <row r="89" spans="1:72" s="548" customFormat="1" ht="29.25" customHeight="1" x14ac:dyDescent="0.25">
      <c r="A89" s="703">
        <v>1307</v>
      </c>
      <c r="B89" s="704" t="s">
        <v>516</v>
      </c>
      <c r="C89" s="707" t="s">
        <v>784</v>
      </c>
      <c r="D89" s="616">
        <v>47184477</v>
      </c>
      <c r="E89" s="617" t="s">
        <v>489</v>
      </c>
      <c r="F89" s="982" t="s">
        <v>675</v>
      </c>
      <c r="G89" s="983"/>
      <c r="H89" s="983"/>
      <c r="I89" s="983"/>
      <c r="J89" s="983"/>
      <c r="K89" s="983"/>
      <c r="L89" s="983"/>
      <c r="M89" s="983"/>
      <c r="N89" s="983"/>
      <c r="O89" s="615"/>
      <c r="P89" s="615"/>
      <c r="Q89" s="615"/>
      <c r="R89" s="615"/>
      <c r="S89" s="615"/>
      <c r="T89" s="615"/>
      <c r="U89" s="615"/>
      <c r="V89" s="615"/>
      <c r="W89" s="615"/>
      <c r="X89" s="615"/>
      <c r="Y89" s="615"/>
      <c r="Z89" s="615"/>
      <c r="AA89" s="615"/>
      <c r="AB89" s="615"/>
      <c r="AC89" s="615"/>
      <c r="AD89" s="615"/>
      <c r="AE89" s="615"/>
      <c r="AF89" s="615"/>
      <c r="AG89" s="615"/>
      <c r="AH89" s="615"/>
      <c r="AI89" s="615"/>
      <c r="AJ89" s="615"/>
      <c r="AK89" s="615"/>
      <c r="AL89" s="615"/>
      <c r="AM89" s="615"/>
      <c r="AN89" s="615"/>
      <c r="AO89" s="615"/>
      <c r="AP89" s="615"/>
      <c r="AQ89" s="615"/>
      <c r="AR89" s="615"/>
      <c r="AS89" s="615"/>
      <c r="AT89" s="615"/>
      <c r="AU89" s="615"/>
      <c r="AV89" s="615"/>
      <c r="AW89" s="615"/>
      <c r="AX89" s="615"/>
      <c r="AY89" s="615"/>
      <c r="AZ89" s="615"/>
      <c r="BA89" s="615"/>
      <c r="BB89" s="615"/>
      <c r="BC89" s="615"/>
      <c r="BD89" s="615"/>
      <c r="BE89" s="615"/>
      <c r="BF89" s="615"/>
      <c r="BG89" s="615"/>
      <c r="BH89" s="615"/>
      <c r="BI89" s="615"/>
      <c r="BJ89" s="615"/>
      <c r="BK89" s="615"/>
      <c r="BL89" s="615"/>
      <c r="BM89" s="615"/>
      <c r="BN89" s="615"/>
      <c r="BO89" s="615"/>
      <c r="BP89" s="615"/>
      <c r="BQ89" s="615"/>
      <c r="BR89" s="615"/>
      <c r="BS89" s="615"/>
      <c r="BT89" s="615"/>
    </row>
    <row r="90" spans="1:72" s="548" customFormat="1" ht="26.25" customHeight="1" x14ac:dyDescent="0.25">
      <c r="A90" s="703">
        <v>1308</v>
      </c>
      <c r="B90" s="704" t="s">
        <v>515</v>
      </c>
      <c r="C90" s="707" t="s">
        <v>785</v>
      </c>
      <c r="D90" s="616">
        <v>60782170</v>
      </c>
      <c r="E90" s="617" t="s">
        <v>489</v>
      </c>
      <c r="F90" s="982" t="s">
        <v>676</v>
      </c>
      <c r="G90" s="983"/>
      <c r="H90" s="983"/>
      <c r="I90" s="983"/>
      <c r="J90" s="983"/>
      <c r="K90" s="983"/>
      <c r="L90" s="983"/>
      <c r="M90" s="983"/>
      <c r="N90" s="983"/>
      <c r="O90" s="615"/>
      <c r="P90" s="615"/>
      <c r="Q90" s="615"/>
      <c r="R90" s="615"/>
      <c r="S90" s="615"/>
      <c r="T90" s="615"/>
      <c r="U90" s="615"/>
      <c r="V90" s="615"/>
      <c r="W90" s="615"/>
      <c r="X90" s="615"/>
      <c r="Y90" s="615"/>
      <c r="Z90" s="615"/>
      <c r="AA90" s="615"/>
      <c r="AB90" s="615"/>
      <c r="AC90" s="615"/>
      <c r="AD90" s="615"/>
      <c r="AE90" s="615"/>
      <c r="AF90" s="615"/>
      <c r="AG90" s="615"/>
      <c r="AH90" s="615"/>
      <c r="AI90" s="615"/>
      <c r="AJ90" s="615"/>
      <c r="AK90" s="615"/>
      <c r="AL90" s="615"/>
      <c r="AM90" s="615"/>
      <c r="AN90" s="615"/>
      <c r="AO90" s="615"/>
      <c r="AP90" s="615"/>
      <c r="AQ90" s="615"/>
      <c r="AR90" s="615"/>
      <c r="AS90" s="615"/>
      <c r="AT90" s="615"/>
      <c r="AU90" s="615"/>
      <c r="AV90" s="615"/>
      <c r="AW90" s="615"/>
      <c r="AX90" s="615"/>
      <c r="AY90" s="615"/>
      <c r="AZ90" s="615"/>
      <c r="BA90" s="615"/>
      <c r="BB90" s="615"/>
      <c r="BC90" s="615"/>
      <c r="BD90" s="615"/>
      <c r="BE90" s="615"/>
      <c r="BF90" s="615"/>
      <c r="BG90" s="615"/>
      <c r="BH90" s="615"/>
      <c r="BI90" s="615"/>
      <c r="BJ90" s="615"/>
      <c r="BK90" s="615"/>
      <c r="BL90" s="615"/>
      <c r="BM90" s="615"/>
      <c r="BN90" s="615"/>
      <c r="BO90" s="615"/>
      <c r="BP90" s="615"/>
      <c r="BQ90" s="615"/>
      <c r="BR90" s="615"/>
      <c r="BS90" s="615"/>
      <c r="BT90" s="615"/>
    </row>
    <row r="91" spans="1:72" s="548" customFormat="1" ht="30.75" customHeight="1" x14ac:dyDescent="0.25">
      <c r="A91" s="703">
        <v>1309</v>
      </c>
      <c r="B91" s="704" t="s">
        <v>514</v>
      </c>
      <c r="C91" s="707" t="s">
        <v>786</v>
      </c>
      <c r="D91" s="616">
        <v>47184442</v>
      </c>
      <c r="E91" s="617" t="s">
        <v>489</v>
      </c>
      <c r="F91" s="982" t="s">
        <v>677</v>
      </c>
      <c r="G91" s="983"/>
      <c r="H91" s="983"/>
      <c r="I91" s="983"/>
      <c r="J91" s="983"/>
      <c r="K91" s="983"/>
      <c r="L91" s="983"/>
      <c r="M91" s="983"/>
      <c r="N91" s="983"/>
      <c r="O91" s="615"/>
      <c r="P91" s="615"/>
      <c r="Q91" s="615"/>
      <c r="R91" s="615"/>
      <c r="S91" s="615"/>
      <c r="T91" s="615"/>
      <c r="U91" s="615"/>
      <c r="V91" s="615"/>
      <c r="W91" s="615"/>
      <c r="X91" s="615"/>
      <c r="Y91" s="615"/>
      <c r="Z91" s="615"/>
      <c r="AA91" s="615"/>
      <c r="AB91" s="615"/>
      <c r="AC91" s="615"/>
      <c r="AD91" s="615"/>
      <c r="AE91" s="615"/>
      <c r="AF91" s="615"/>
      <c r="AG91" s="615"/>
      <c r="AH91" s="615"/>
      <c r="AI91" s="615"/>
      <c r="AJ91" s="615"/>
      <c r="AK91" s="615"/>
      <c r="AL91" s="615"/>
      <c r="AM91" s="615"/>
      <c r="AN91" s="615"/>
      <c r="AO91" s="615"/>
      <c r="AP91" s="615"/>
      <c r="AQ91" s="615"/>
      <c r="AR91" s="615"/>
      <c r="AS91" s="615"/>
      <c r="AT91" s="615"/>
      <c r="AU91" s="615"/>
      <c r="AV91" s="615"/>
      <c r="AW91" s="615"/>
      <c r="AX91" s="615"/>
      <c r="AY91" s="615"/>
      <c r="AZ91" s="615"/>
      <c r="BA91" s="615"/>
      <c r="BB91" s="615"/>
      <c r="BC91" s="615"/>
      <c r="BD91" s="615"/>
      <c r="BE91" s="615"/>
      <c r="BF91" s="615"/>
      <c r="BG91" s="615"/>
      <c r="BH91" s="615"/>
      <c r="BI91" s="615"/>
      <c r="BJ91" s="615"/>
      <c r="BK91" s="615"/>
      <c r="BL91" s="615"/>
      <c r="BM91" s="615"/>
      <c r="BN91" s="615"/>
      <c r="BO91" s="615"/>
      <c r="BP91" s="615"/>
      <c r="BQ91" s="615"/>
      <c r="BR91" s="615"/>
      <c r="BS91" s="615"/>
      <c r="BT91" s="615"/>
    </row>
    <row r="92" spans="1:72" s="548" customFormat="1" ht="30" customHeight="1" x14ac:dyDescent="0.25">
      <c r="A92" s="703">
        <v>1310</v>
      </c>
      <c r="B92" s="704" t="s">
        <v>513</v>
      </c>
      <c r="C92" s="708" t="s">
        <v>787</v>
      </c>
      <c r="D92" s="616">
        <v>61985228</v>
      </c>
      <c r="E92" s="617" t="s">
        <v>489</v>
      </c>
      <c r="F92" s="982" t="s">
        <v>678</v>
      </c>
      <c r="G92" s="983"/>
      <c r="H92" s="983"/>
      <c r="I92" s="983"/>
      <c r="J92" s="983"/>
      <c r="K92" s="983"/>
      <c r="L92" s="983"/>
      <c r="M92" s="983"/>
      <c r="N92" s="983"/>
      <c r="O92" s="615"/>
      <c r="P92" s="615"/>
      <c r="Q92" s="615"/>
      <c r="R92" s="615"/>
      <c r="S92" s="615"/>
      <c r="T92" s="615"/>
      <c r="U92" s="615"/>
      <c r="V92" s="615"/>
      <c r="W92" s="615"/>
      <c r="X92" s="615"/>
      <c r="Y92" s="615"/>
      <c r="Z92" s="615"/>
      <c r="AA92" s="615"/>
      <c r="AB92" s="615"/>
      <c r="AC92" s="615"/>
      <c r="AD92" s="615"/>
      <c r="AE92" s="615"/>
      <c r="AF92" s="615"/>
      <c r="AG92" s="615"/>
      <c r="AH92" s="615"/>
      <c r="AI92" s="615"/>
      <c r="AJ92" s="615"/>
      <c r="AK92" s="615"/>
      <c r="AL92" s="615"/>
      <c r="AM92" s="615"/>
      <c r="AN92" s="615"/>
      <c r="AO92" s="615"/>
      <c r="AP92" s="615"/>
      <c r="AQ92" s="615"/>
      <c r="AR92" s="615"/>
      <c r="AS92" s="615"/>
      <c r="AT92" s="615"/>
      <c r="AU92" s="615"/>
      <c r="AV92" s="615"/>
      <c r="AW92" s="615"/>
      <c r="AX92" s="615"/>
      <c r="AY92" s="615"/>
      <c r="AZ92" s="615"/>
      <c r="BA92" s="615"/>
      <c r="BB92" s="615"/>
      <c r="BC92" s="615"/>
      <c r="BD92" s="615"/>
      <c r="BE92" s="615"/>
      <c r="BF92" s="615"/>
      <c r="BG92" s="615"/>
      <c r="BH92" s="615"/>
      <c r="BI92" s="615"/>
      <c r="BJ92" s="615"/>
      <c r="BK92" s="615"/>
      <c r="BL92" s="615"/>
      <c r="BM92" s="615"/>
      <c r="BN92" s="615"/>
      <c r="BO92" s="615"/>
      <c r="BP92" s="615"/>
      <c r="BQ92" s="615"/>
      <c r="BR92" s="615"/>
      <c r="BS92" s="615"/>
      <c r="BT92" s="615"/>
    </row>
    <row r="93" spans="1:72" s="548" customFormat="1" ht="26.25" customHeight="1" x14ac:dyDescent="0.25">
      <c r="A93" s="703">
        <v>1311</v>
      </c>
      <c r="B93" s="704" t="s">
        <v>512</v>
      </c>
      <c r="C93" s="705" t="s">
        <v>788</v>
      </c>
      <c r="D93" s="613" t="s">
        <v>511</v>
      </c>
      <c r="E93" s="614" t="s">
        <v>497</v>
      </c>
      <c r="F93" s="982" t="s">
        <v>682</v>
      </c>
      <c r="G93" s="983"/>
      <c r="H93" s="983"/>
      <c r="I93" s="983"/>
      <c r="J93" s="983"/>
      <c r="K93" s="983"/>
      <c r="L93" s="983"/>
      <c r="M93" s="983"/>
      <c r="N93" s="983"/>
      <c r="O93" s="615"/>
      <c r="P93" s="615"/>
      <c r="Q93" s="615"/>
      <c r="R93" s="615"/>
      <c r="S93" s="615"/>
      <c r="T93" s="615"/>
      <c r="U93" s="615"/>
      <c r="V93" s="615"/>
      <c r="W93" s="615"/>
      <c r="X93" s="615"/>
      <c r="Y93" s="615"/>
      <c r="Z93" s="615"/>
      <c r="AA93" s="615"/>
      <c r="AB93" s="615"/>
      <c r="AC93" s="615"/>
      <c r="AD93" s="615"/>
      <c r="AE93" s="615"/>
      <c r="AF93" s="615"/>
      <c r="AG93" s="615"/>
      <c r="AH93" s="615"/>
      <c r="AI93" s="615"/>
      <c r="AJ93" s="615"/>
      <c r="AK93" s="615"/>
      <c r="AL93" s="615"/>
      <c r="AM93" s="615"/>
      <c r="AN93" s="615"/>
      <c r="AO93" s="615"/>
      <c r="AP93" s="615"/>
      <c r="AQ93" s="615"/>
      <c r="AR93" s="615"/>
      <c r="AS93" s="615"/>
      <c r="AT93" s="615"/>
      <c r="AU93" s="615"/>
      <c r="AV93" s="615"/>
      <c r="AW93" s="615"/>
      <c r="AX93" s="615"/>
      <c r="AY93" s="615"/>
      <c r="AZ93" s="615"/>
      <c r="BA93" s="615"/>
      <c r="BB93" s="615"/>
      <c r="BC93" s="615"/>
      <c r="BD93" s="615"/>
      <c r="BE93" s="615"/>
      <c r="BF93" s="615"/>
      <c r="BG93" s="615"/>
      <c r="BH93" s="615"/>
      <c r="BI93" s="615"/>
      <c r="BJ93" s="615"/>
      <c r="BK93" s="615"/>
      <c r="BL93" s="615"/>
      <c r="BM93" s="615"/>
      <c r="BN93" s="615"/>
      <c r="BO93" s="615"/>
      <c r="BP93" s="615"/>
      <c r="BQ93" s="615"/>
      <c r="BR93" s="615"/>
      <c r="BS93" s="615"/>
      <c r="BT93" s="615"/>
    </row>
    <row r="94" spans="1:72" s="548" customFormat="1" ht="26.25" customHeight="1" x14ac:dyDescent="0.25">
      <c r="A94" s="703">
        <v>1312</v>
      </c>
      <c r="B94" s="704" t="s">
        <v>510</v>
      </c>
      <c r="C94" s="706" t="s">
        <v>805</v>
      </c>
      <c r="D94" s="613" t="s">
        <v>509</v>
      </c>
      <c r="E94" s="614" t="s">
        <v>497</v>
      </c>
      <c r="F94" s="982" t="s">
        <v>683</v>
      </c>
      <c r="G94" s="983"/>
      <c r="H94" s="983"/>
      <c r="I94" s="983"/>
      <c r="J94" s="983"/>
      <c r="K94" s="983"/>
      <c r="L94" s="983"/>
      <c r="M94" s="983"/>
      <c r="N94" s="983"/>
      <c r="O94" s="615"/>
      <c r="P94" s="615"/>
      <c r="Q94" s="615"/>
      <c r="R94" s="615"/>
      <c r="S94" s="615"/>
      <c r="T94" s="615"/>
      <c r="U94" s="615"/>
      <c r="V94" s="615"/>
      <c r="W94" s="615"/>
      <c r="X94" s="615"/>
      <c r="Y94" s="615"/>
      <c r="Z94" s="615"/>
      <c r="AA94" s="615"/>
      <c r="AB94" s="615"/>
      <c r="AC94" s="615"/>
      <c r="AD94" s="615"/>
      <c r="AE94" s="615"/>
      <c r="AF94" s="615"/>
      <c r="AG94" s="615"/>
      <c r="AH94" s="615"/>
      <c r="AI94" s="615"/>
      <c r="AJ94" s="615"/>
      <c r="AK94" s="615"/>
      <c r="AL94" s="615"/>
      <c r="AM94" s="615"/>
      <c r="AN94" s="615"/>
      <c r="AO94" s="615"/>
      <c r="AP94" s="615"/>
      <c r="AQ94" s="615"/>
      <c r="AR94" s="615"/>
      <c r="AS94" s="615"/>
      <c r="AT94" s="615"/>
      <c r="AU94" s="615"/>
      <c r="AV94" s="615"/>
      <c r="AW94" s="615"/>
      <c r="AX94" s="615"/>
      <c r="AY94" s="615"/>
      <c r="AZ94" s="615"/>
      <c r="BA94" s="615"/>
      <c r="BB94" s="615"/>
      <c r="BC94" s="615"/>
      <c r="BD94" s="615"/>
      <c r="BE94" s="615"/>
      <c r="BF94" s="615"/>
      <c r="BG94" s="615"/>
      <c r="BH94" s="615"/>
      <c r="BI94" s="615"/>
      <c r="BJ94" s="615"/>
      <c r="BK94" s="615"/>
      <c r="BL94" s="615"/>
      <c r="BM94" s="615"/>
      <c r="BN94" s="615"/>
      <c r="BO94" s="615"/>
      <c r="BP94" s="615"/>
      <c r="BQ94" s="615"/>
      <c r="BR94" s="615"/>
      <c r="BS94" s="615"/>
      <c r="BT94" s="615"/>
    </row>
    <row r="95" spans="1:72" s="548" customFormat="1" ht="30" customHeight="1" x14ac:dyDescent="0.25">
      <c r="A95" s="703">
        <v>1313</v>
      </c>
      <c r="B95" s="704" t="s">
        <v>508</v>
      </c>
      <c r="C95" s="706" t="s">
        <v>714</v>
      </c>
      <c r="D95" s="618">
        <v>64095151</v>
      </c>
      <c r="E95" s="617" t="s">
        <v>497</v>
      </c>
      <c r="F95" s="984"/>
      <c r="G95" s="985"/>
      <c r="H95" s="985"/>
      <c r="I95" s="985"/>
      <c r="J95" s="985"/>
      <c r="K95" s="985"/>
      <c r="L95" s="985"/>
      <c r="M95" s="985"/>
      <c r="N95" s="985"/>
      <c r="O95" s="615"/>
      <c r="P95" s="615"/>
      <c r="Q95" s="615"/>
      <c r="R95" s="615"/>
      <c r="S95" s="615"/>
      <c r="T95" s="615"/>
      <c r="U95" s="615"/>
      <c r="V95" s="615"/>
      <c r="W95" s="615"/>
      <c r="X95" s="615"/>
      <c r="Y95" s="615"/>
      <c r="Z95" s="615"/>
      <c r="AA95" s="615"/>
      <c r="AB95" s="615"/>
      <c r="AC95" s="615"/>
      <c r="AD95" s="615"/>
      <c r="AE95" s="615"/>
      <c r="AF95" s="615"/>
      <c r="AG95" s="615"/>
      <c r="AH95" s="615"/>
      <c r="AI95" s="615"/>
      <c r="AJ95" s="615"/>
      <c r="AK95" s="615"/>
      <c r="AL95" s="615"/>
      <c r="AM95" s="615"/>
      <c r="AN95" s="615"/>
      <c r="AO95" s="615"/>
      <c r="AP95" s="615"/>
      <c r="AQ95" s="615"/>
      <c r="AR95" s="615"/>
      <c r="AS95" s="615"/>
      <c r="AT95" s="615"/>
      <c r="AU95" s="615"/>
      <c r="AV95" s="615"/>
      <c r="AW95" s="615"/>
      <c r="AX95" s="615"/>
      <c r="AY95" s="615"/>
      <c r="AZ95" s="615"/>
      <c r="BA95" s="615"/>
      <c r="BB95" s="615"/>
      <c r="BC95" s="615"/>
      <c r="BD95" s="615"/>
      <c r="BE95" s="615"/>
      <c r="BF95" s="615"/>
      <c r="BG95" s="615"/>
      <c r="BH95" s="615"/>
      <c r="BI95" s="615"/>
      <c r="BJ95" s="615"/>
      <c r="BK95" s="615"/>
      <c r="BL95" s="615"/>
      <c r="BM95" s="615"/>
      <c r="BN95" s="615"/>
      <c r="BO95" s="615"/>
      <c r="BP95" s="615"/>
      <c r="BQ95" s="615"/>
      <c r="BR95" s="615"/>
      <c r="BS95" s="615"/>
      <c r="BT95" s="615"/>
    </row>
    <row r="96" spans="1:72" s="548" customFormat="1" ht="26.25" customHeight="1" x14ac:dyDescent="0.25">
      <c r="A96" s="703">
        <v>1314</v>
      </c>
      <c r="B96" s="704" t="s">
        <v>507</v>
      </c>
      <c r="C96" s="707" t="s">
        <v>715</v>
      </c>
      <c r="D96" s="622" t="s">
        <v>506</v>
      </c>
      <c r="E96" s="614" t="s">
        <v>486</v>
      </c>
      <c r="F96" s="984"/>
      <c r="G96" s="985"/>
      <c r="H96" s="985"/>
      <c r="I96" s="985"/>
      <c r="J96" s="985"/>
      <c r="K96" s="985"/>
      <c r="L96" s="985"/>
      <c r="M96" s="985"/>
      <c r="N96" s="985"/>
      <c r="O96" s="615"/>
      <c r="P96" s="615"/>
      <c r="Q96" s="615"/>
      <c r="R96" s="615"/>
      <c r="S96" s="615"/>
      <c r="T96" s="615"/>
      <c r="U96" s="615"/>
      <c r="V96" s="615"/>
      <c r="W96" s="615"/>
      <c r="X96" s="615"/>
      <c r="Y96" s="615"/>
      <c r="Z96" s="615"/>
      <c r="AA96" s="615"/>
      <c r="AB96" s="615"/>
      <c r="AC96" s="615"/>
      <c r="AD96" s="615"/>
      <c r="AE96" s="615"/>
      <c r="AF96" s="615"/>
      <c r="AG96" s="615"/>
      <c r="AH96" s="615"/>
      <c r="AI96" s="615"/>
      <c r="AJ96" s="615"/>
      <c r="AK96" s="615"/>
      <c r="AL96" s="615"/>
      <c r="AM96" s="615"/>
      <c r="AN96" s="615"/>
      <c r="AO96" s="615"/>
      <c r="AP96" s="615"/>
      <c r="AQ96" s="615"/>
      <c r="AR96" s="615"/>
      <c r="AS96" s="615"/>
      <c r="AT96" s="615"/>
      <c r="AU96" s="615"/>
      <c r="AV96" s="615"/>
      <c r="AW96" s="615"/>
      <c r="AX96" s="615"/>
      <c r="AY96" s="615"/>
      <c r="AZ96" s="615"/>
      <c r="BA96" s="615"/>
      <c r="BB96" s="615"/>
      <c r="BC96" s="615"/>
      <c r="BD96" s="615"/>
      <c r="BE96" s="615"/>
      <c r="BF96" s="615"/>
      <c r="BG96" s="615"/>
      <c r="BH96" s="615"/>
      <c r="BI96" s="615"/>
      <c r="BJ96" s="615"/>
      <c r="BK96" s="615"/>
      <c r="BL96" s="615"/>
      <c r="BM96" s="615"/>
      <c r="BN96" s="615"/>
      <c r="BO96" s="615"/>
      <c r="BP96" s="615"/>
      <c r="BQ96" s="615"/>
      <c r="BR96" s="615"/>
      <c r="BS96" s="615"/>
      <c r="BT96" s="615"/>
    </row>
    <row r="97" spans="1:72" s="548" customFormat="1" ht="26.25" customHeight="1" x14ac:dyDescent="0.25">
      <c r="A97" s="703">
        <v>1315</v>
      </c>
      <c r="B97" s="704" t="s">
        <v>505</v>
      </c>
      <c r="C97" s="707" t="s">
        <v>716</v>
      </c>
      <c r="D97" s="616">
        <v>60780495</v>
      </c>
      <c r="E97" s="617" t="s">
        <v>486</v>
      </c>
      <c r="F97" s="984"/>
      <c r="G97" s="985"/>
      <c r="H97" s="985"/>
      <c r="I97" s="985"/>
      <c r="J97" s="985"/>
      <c r="K97" s="985"/>
      <c r="L97" s="985"/>
      <c r="M97" s="985"/>
      <c r="N97" s="985"/>
      <c r="O97" s="615"/>
      <c r="P97" s="615"/>
      <c r="Q97" s="615"/>
      <c r="R97" s="615"/>
      <c r="S97" s="615"/>
      <c r="T97" s="615"/>
      <c r="U97" s="615"/>
      <c r="V97" s="615"/>
      <c r="W97" s="615"/>
      <c r="X97" s="615"/>
      <c r="Y97" s="615"/>
      <c r="Z97" s="615"/>
      <c r="AA97" s="615"/>
      <c r="AB97" s="615"/>
      <c r="AC97" s="615"/>
      <c r="AD97" s="615"/>
      <c r="AE97" s="615"/>
      <c r="AF97" s="615"/>
      <c r="AG97" s="615"/>
      <c r="AH97" s="615"/>
      <c r="AI97" s="615"/>
      <c r="AJ97" s="615"/>
      <c r="AK97" s="615"/>
      <c r="AL97" s="615"/>
      <c r="AM97" s="615"/>
      <c r="AN97" s="615"/>
      <c r="AO97" s="615"/>
      <c r="AP97" s="615"/>
      <c r="AQ97" s="615"/>
      <c r="AR97" s="615"/>
      <c r="AS97" s="615"/>
      <c r="AT97" s="615"/>
      <c r="AU97" s="615"/>
      <c r="AV97" s="615"/>
      <c r="AW97" s="615"/>
      <c r="AX97" s="615"/>
      <c r="AY97" s="615"/>
      <c r="AZ97" s="615"/>
      <c r="BA97" s="615"/>
      <c r="BB97" s="615"/>
      <c r="BC97" s="615"/>
      <c r="BD97" s="615"/>
      <c r="BE97" s="615"/>
      <c r="BF97" s="615"/>
      <c r="BG97" s="615"/>
      <c r="BH97" s="615"/>
      <c r="BI97" s="615"/>
      <c r="BJ97" s="615"/>
      <c r="BK97" s="615"/>
      <c r="BL97" s="615"/>
      <c r="BM97" s="615"/>
      <c r="BN97" s="615"/>
      <c r="BO97" s="615"/>
      <c r="BP97" s="615"/>
      <c r="BQ97" s="615"/>
      <c r="BR97" s="615"/>
      <c r="BS97" s="615"/>
      <c r="BT97" s="615"/>
    </row>
    <row r="98" spans="1:72" s="548" customFormat="1" ht="27.75" customHeight="1" x14ac:dyDescent="0.25">
      <c r="A98" s="703">
        <v>1350</v>
      </c>
      <c r="B98" s="549" t="s">
        <v>504</v>
      </c>
      <c r="C98" s="706" t="s">
        <v>717</v>
      </c>
      <c r="D98" s="620" t="s">
        <v>503</v>
      </c>
      <c r="E98" s="621" t="s">
        <v>484</v>
      </c>
      <c r="F98" s="984"/>
      <c r="G98" s="985"/>
      <c r="H98" s="985"/>
      <c r="I98" s="985"/>
      <c r="J98" s="985"/>
      <c r="K98" s="985"/>
      <c r="L98" s="985"/>
      <c r="M98" s="985"/>
      <c r="N98" s="985"/>
      <c r="O98" s="615"/>
      <c r="P98" s="615"/>
      <c r="Q98" s="615"/>
      <c r="R98" s="615"/>
      <c r="S98" s="615"/>
      <c r="T98" s="615"/>
      <c r="U98" s="615"/>
      <c r="V98" s="615"/>
      <c r="W98" s="615"/>
      <c r="X98" s="615"/>
      <c r="Y98" s="615"/>
      <c r="Z98" s="615"/>
      <c r="AA98" s="615"/>
      <c r="AB98" s="615"/>
      <c r="AC98" s="615"/>
      <c r="AD98" s="615"/>
      <c r="AE98" s="615"/>
      <c r="AF98" s="615"/>
      <c r="AG98" s="615"/>
      <c r="AH98" s="615"/>
      <c r="AI98" s="615"/>
      <c r="AJ98" s="615"/>
      <c r="AK98" s="615"/>
      <c r="AL98" s="615"/>
      <c r="AM98" s="615"/>
      <c r="AN98" s="615"/>
      <c r="AO98" s="615"/>
      <c r="AP98" s="615"/>
      <c r="AQ98" s="615"/>
      <c r="AR98" s="615"/>
      <c r="AS98" s="615"/>
      <c r="AT98" s="615"/>
      <c r="AU98" s="615"/>
      <c r="AV98" s="615"/>
      <c r="AW98" s="615"/>
      <c r="AX98" s="615"/>
      <c r="AY98" s="615"/>
      <c r="AZ98" s="615"/>
      <c r="BA98" s="615"/>
      <c r="BB98" s="615"/>
      <c r="BC98" s="615"/>
      <c r="BD98" s="615"/>
      <c r="BE98" s="615"/>
      <c r="BF98" s="615"/>
      <c r="BG98" s="615"/>
      <c r="BH98" s="615"/>
      <c r="BI98" s="615"/>
      <c r="BJ98" s="615"/>
      <c r="BK98" s="615"/>
      <c r="BL98" s="615"/>
      <c r="BM98" s="615"/>
      <c r="BN98" s="615"/>
      <c r="BO98" s="615"/>
      <c r="BP98" s="615"/>
      <c r="BQ98" s="615"/>
      <c r="BR98" s="615"/>
      <c r="BS98" s="615"/>
      <c r="BT98" s="615"/>
    </row>
    <row r="99" spans="1:72" s="548" customFormat="1" ht="45.75" customHeight="1" x14ac:dyDescent="0.25">
      <c r="A99" s="703">
        <v>1351</v>
      </c>
      <c r="B99" s="549" t="s">
        <v>502</v>
      </c>
      <c r="C99" s="706" t="s">
        <v>718</v>
      </c>
      <c r="D99" s="624">
        <v>61989738</v>
      </c>
      <c r="E99" s="625" t="s">
        <v>484</v>
      </c>
      <c r="F99" s="984"/>
      <c r="G99" s="985"/>
      <c r="H99" s="985"/>
      <c r="I99" s="985"/>
      <c r="J99" s="985"/>
      <c r="K99" s="985"/>
      <c r="L99" s="985"/>
      <c r="M99" s="985"/>
      <c r="N99" s="985"/>
      <c r="O99" s="615"/>
      <c r="P99" s="615"/>
      <c r="Q99" s="615"/>
      <c r="R99" s="615"/>
      <c r="S99" s="615"/>
      <c r="T99" s="615"/>
      <c r="U99" s="615"/>
      <c r="V99" s="615"/>
      <c r="W99" s="615"/>
      <c r="X99" s="615"/>
      <c r="Y99" s="615"/>
      <c r="Z99" s="615"/>
      <c r="AA99" s="615"/>
      <c r="AB99" s="615"/>
      <c r="AC99" s="615"/>
      <c r="AD99" s="615"/>
      <c r="AE99" s="615"/>
      <c r="AF99" s="615"/>
      <c r="AG99" s="615"/>
      <c r="AH99" s="615"/>
      <c r="AI99" s="615"/>
      <c r="AJ99" s="615"/>
      <c r="AK99" s="615"/>
      <c r="AL99" s="615"/>
      <c r="AM99" s="615"/>
      <c r="AN99" s="615"/>
      <c r="AO99" s="615"/>
      <c r="AP99" s="615"/>
      <c r="AQ99" s="615"/>
      <c r="AR99" s="615"/>
      <c r="AS99" s="615"/>
      <c r="AT99" s="615"/>
      <c r="AU99" s="615"/>
      <c r="AV99" s="615"/>
      <c r="AW99" s="615"/>
      <c r="AX99" s="615"/>
      <c r="AY99" s="615"/>
      <c r="AZ99" s="615"/>
      <c r="BA99" s="615"/>
      <c r="BB99" s="615"/>
      <c r="BC99" s="615"/>
      <c r="BD99" s="615"/>
      <c r="BE99" s="615"/>
      <c r="BF99" s="615"/>
      <c r="BG99" s="615"/>
      <c r="BH99" s="615"/>
      <c r="BI99" s="615"/>
      <c r="BJ99" s="615"/>
      <c r="BK99" s="615"/>
      <c r="BL99" s="615"/>
      <c r="BM99" s="615"/>
      <c r="BN99" s="615"/>
      <c r="BO99" s="615"/>
      <c r="BP99" s="615"/>
      <c r="BQ99" s="615"/>
      <c r="BR99" s="615"/>
      <c r="BS99" s="615"/>
      <c r="BT99" s="615"/>
    </row>
    <row r="100" spans="1:72" s="548" customFormat="1" ht="26.25" customHeight="1" x14ac:dyDescent="0.25">
      <c r="A100" s="703">
        <v>1352</v>
      </c>
      <c r="B100" s="549" t="s">
        <v>501</v>
      </c>
      <c r="C100" s="706" t="s">
        <v>719</v>
      </c>
      <c r="D100" s="624">
        <v>47654392</v>
      </c>
      <c r="E100" s="625" t="s">
        <v>484</v>
      </c>
      <c r="F100" s="984"/>
      <c r="G100" s="985"/>
      <c r="H100" s="985"/>
      <c r="I100" s="985"/>
      <c r="J100" s="985"/>
      <c r="K100" s="985"/>
      <c r="L100" s="985"/>
      <c r="M100" s="985"/>
      <c r="N100" s="985"/>
      <c r="O100" s="615"/>
      <c r="P100" s="615"/>
      <c r="Q100" s="615"/>
      <c r="R100" s="615"/>
      <c r="S100" s="615"/>
      <c r="T100" s="615"/>
      <c r="U100" s="615"/>
      <c r="V100" s="615"/>
      <c r="W100" s="615"/>
      <c r="X100" s="615"/>
      <c r="Y100" s="615"/>
      <c r="Z100" s="615"/>
      <c r="AA100" s="615"/>
      <c r="AB100" s="615"/>
      <c r="AC100" s="615"/>
      <c r="AD100" s="615"/>
      <c r="AE100" s="615"/>
      <c r="AF100" s="615"/>
      <c r="AG100" s="615"/>
      <c r="AH100" s="615"/>
      <c r="AI100" s="615"/>
      <c r="AJ100" s="615"/>
      <c r="AK100" s="615"/>
      <c r="AL100" s="615"/>
      <c r="AM100" s="615"/>
      <c r="AN100" s="615"/>
      <c r="AO100" s="615"/>
      <c r="AP100" s="615"/>
      <c r="AQ100" s="615"/>
      <c r="AR100" s="615"/>
      <c r="AS100" s="615"/>
      <c r="AT100" s="615"/>
      <c r="AU100" s="615"/>
      <c r="AV100" s="615"/>
      <c r="AW100" s="615"/>
      <c r="AX100" s="615"/>
      <c r="AY100" s="615"/>
      <c r="AZ100" s="615"/>
      <c r="BA100" s="615"/>
      <c r="BB100" s="615"/>
      <c r="BC100" s="615"/>
      <c r="BD100" s="615"/>
      <c r="BE100" s="615"/>
      <c r="BF100" s="615"/>
      <c r="BG100" s="615"/>
      <c r="BH100" s="615"/>
      <c r="BI100" s="615"/>
      <c r="BJ100" s="615"/>
      <c r="BK100" s="615"/>
      <c r="BL100" s="615"/>
      <c r="BM100" s="615"/>
      <c r="BN100" s="615"/>
      <c r="BO100" s="615"/>
      <c r="BP100" s="615"/>
      <c r="BQ100" s="615"/>
      <c r="BR100" s="615"/>
      <c r="BS100" s="615"/>
      <c r="BT100" s="615"/>
    </row>
    <row r="101" spans="1:72" s="548" customFormat="1" ht="26.25" customHeight="1" x14ac:dyDescent="0.25">
      <c r="A101" s="703">
        <v>1353</v>
      </c>
      <c r="B101" s="704" t="s">
        <v>500</v>
      </c>
      <c r="C101" s="707" t="s">
        <v>789</v>
      </c>
      <c r="D101" s="616">
        <v>47184469</v>
      </c>
      <c r="E101" s="617" t="s">
        <v>489</v>
      </c>
      <c r="F101" s="982" t="s">
        <v>684</v>
      </c>
      <c r="G101" s="983"/>
      <c r="H101" s="983"/>
      <c r="I101" s="983"/>
      <c r="J101" s="983"/>
      <c r="K101" s="983"/>
      <c r="L101" s="983"/>
      <c r="M101" s="983"/>
      <c r="N101" s="983"/>
      <c r="O101" s="615"/>
      <c r="P101" s="615"/>
      <c r="Q101" s="615"/>
      <c r="R101" s="615"/>
      <c r="S101" s="615"/>
      <c r="T101" s="615"/>
      <c r="U101" s="615"/>
      <c r="V101" s="615"/>
      <c r="W101" s="615"/>
      <c r="X101" s="615"/>
      <c r="Y101" s="615"/>
      <c r="Z101" s="615"/>
      <c r="AA101" s="615"/>
      <c r="AB101" s="615"/>
      <c r="AC101" s="615"/>
      <c r="AD101" s="615"/>
      <c r="AE101" s="615"/>
      <c r="AF101" s="615"/>
      <c r="AG101" s="615"/>
      <c r="AH101" s="615"/>
      <c r="AI101" s="615"/>
      <c r="AJ101" s="615"/>
      <c r="AK101" s="615"/>
      <c r="AL101" s="615"/>
      <c r="AM101" s="615"/>
      <c r="AN101" s="615"/>
      <c r="AO101" s="615"/>
      <c r="AP101" s="615"/>
      <c r="AQ101" s="615"/>
      <c r="AR101" s="615"/>
      <c r="AS101" s="615"/>
      <c r="AT101" s="615"/>
      <c r="AU101" s="615"/>
      <c r="AV101" s="615"/>
      <c r="AW101" s="615"/>
      <c r="AX101" s="615"/>
      <c r="AY101" s="615"/>
      <c r="AZ101" s="615"/>
      <c r="BA101" s="615"/>
      <c r="BB101" s="615"/>
      <c r="BC101" s="615"/>
      <c r="BD101" s="615"/>
      <c r="BE101" s="615"/>
      <c r="BF101" s="615"/>
      <c r="BG101" s="615"/>
      <c r="BH101" s="615"/>
      <c r="BI101" s="615"/>
      <c r="BJ101" s="615"/>
      <c r="BK101" s="615"/>
      <c r="BL101" s="615"/>
      <c r="BM101" s="615"/>
      <c r="BN101" s="615"/>
      <c r="BO101" s="615"/>
      <c r="BP101" s="615"/>
      <c r="BQ101" s="615"/>
      <c r="BR101" s="615"/>
      <c r="BS101" s="615"/>
      <c r="BT101" s="615"/>
    </row>
    <row r="102" spans="1:72" s="548" customFormat="1" ht="26.25" customHeight="1" x14ac:dyDescent="0.25">
      <c r="A102" s="703">
        <v>1354</v>
      </c>
      <c r="B102" s="704" t="s">
        <v>499</v>
      </c>
      <c r="C102" s="706" t="s">
        <v>790</v>
      </c>
      <c r="D102" s="613" t="s">
        <v>498</v>
      </c>
      <c r="E102" s="614" t="s">
        <v>497</v>
      </c>
      <c r="F102" s="982" t="s">
        <v>685</v>
      </c>
      <c r="G102" s="983"/>
      <c r="H102" s="983"/>
      <c r="I102" s="983"/>
      <c r="J102" s="983"/>
      <c r="K102" s="983"/>
      <c r="L102" s="983"/>
      <c r="M102" s="983"/>
      <c r="N102" s="983"/>
      <c r="O102" s="615"/>
      <c r="P102" s="615"/>
      <c r="Q102" s="615"/>
      <c r="R102" s="615"/>
      <c r="S102" s="615"/>
      <c r="T102" s="615"/>
      <c r="U102" s="615"/>
      <c r="V102" s="615"/>
      <c r="W102" s="615"/>
      <c r="X102" s="615"/>
      <c r="Y102" s="615"/>
      <c r="Z102" s="615"/>
      <c r="AA102" s="615"/>
      <c r="AB102" s="615"/>
      <c r="AC102" s="615"/>
      <c r="AD102" s="615"/>
      <c r="AE102" s="615"/>
      <c r="AF102" s="615"/>
      <c r="AG102" s="615"/>
      <c r="AH102" s="615"/>
      <c r="AI102" s="615"/>
      <c r="AJ102" s="615"/>
      <c r="AK102" s="615"/>
      <c r="AL102" s="615"/>
      <c r="AM102" s="615"/>
      <c r="AN102" s="615"/>
      <c r="AO102" s="615"/>
      <c r="AP102" s="615"/>
      <c r="AQ102" s="615"/>
      <c r="AR102" s="615"/>
      <c r="AS102" s="615"/>
      <c r="AT102" s="615"/>
      <c r="AU102" s="615"/>
      <c r="AV102" s="615"/>
      <c r="AW102" s="615"/>
      <c r="AX102" s="615"/>
      <c r="AY102" s="615"/>
      <c r="AZ102" s="615"/>
      <c r="BA102" s="615"/>
      <c r="BB102" s="615"/>
      <c r="BC102" s="615"/>
      <c r="BD102" s="615"/>
      <c r="BE102" s="615"/>
      <c r="BF102" s="615"/>
      <c r="BG102" s="615"/>
      <c r="BH102" s="615"/>
      <c r="BI102" s="615"/>
      <c r="BJ102" s="615"/>
      <c r="BK102" s="615"/>
      <c r="BL102" s="615"/>
      <c r="BM102" s="615"/>
      <c r="BN102" s="615"/>
      <c r="BO102" s="615"/>
      <c r="BP102" s="615"/>
      <c r="BQ102" s="615"/>
      <c r="BR102" s="615"/>
      <c r="BS102" s="615"/>
      <c r="BT102" s="615"/>
    </row>
    <row r="103" spans="1:72" s="548" customFormat="1" ht="31.5" customHeight="1" x14ac:dyDescent="0.25">
      <c r="A103" s="703">
        <v>1400</v>
      </c>
      <c r="B103" s="704" t="s">
        <v>496</v>
      </c>
      <c r="C103" s="705" t="s">
        <v>810</v>
      </c>
      <c r="D103" s="620" t="s">
        <v>495</v>
      </c>
      <c r="E103" s="621" t="s">
        <v>484</v>
      </c>
      <c r="F103" s="982" t="s">
        <v>689</v>
      </c>
      <c r="G103" s="983"/>
      <c r="H103" s="983"/>
      <c r="I103" s="983"/>
      <c r="J103" s="983"/>
      <c r="K103" s="983"/>
      <c r="L103" s="983"/>
      <c r="M103" s="983"/>
      <c r="N103" s="983"/>
      <c r="O103" s="615"/>
      <c r="P103" s="615"/>
      <c r="Q103" s="615"/>
      <c r="R103" s="615"/>
      <c r="S103" s="615"/>
      <c r="T103" s="615"/>
      <c r="U103" s="615"/>
      <c r="V103" s="615"/>
      <c r="W103" s="615"/>
      <c r="X103" s="615"/>
      <c r="Y103" s="615"/>
      <c r="Z103" s="615"/>
      <c r="AA103" s="615"/>
      <c r="AB103" s="615"/>
      <c r="AC103" s="615"/>
      <c r="AD103" s="615"/>
      <c r="AE103" s="615"/>
      <c r="AF103" s="615"/>
      <c r="AG103" s="615"/>
      <c r="AH103" s="615"/>
      <c r="AI103" s="615"/>
      <c r="AJ103" s="615"/>
      <c r="AK103" s="615"/>
      <c r="AL103" s="615"/>
      <c r="AM103" s="615"/>
      <c r="AN103" s="615"/>
      <c r="AO103" s="615"/>
      <c r="AP103" s="615"/>
      <c r="AQ103" s="615"/>
      <c r="AR103" s="615"/>
      <c r="AS103" s="615"/>
      <c r="AT103" s="615"/>
      <c r="AU103" s="615"/>
      <c r="AV103" s="615"/>
      <c r="AW103" s="615"/>
      <c r="AX103" s="615"/>
      <c r="AY103" s="615"/>
      <c r="AZ103" s="615"/>
      <c r="BA103" s="615"/>
      <c r="BB103" s="615"/>
      <c r="BC103" s="615"/>
      <c r="BD103" s="615"/>
      <c r="BE103" s="615"/>
      <c r="BF103" s="615"/>
      <c r="BG103" s="615"/>
      <c r="BH103" s="615"/>
      <c r="BI103" s="615"/>
      <c r="BJ103" s="615"/>
      <c r="BK103" s="615"/>
      <c r="BL103" s="615"/>
      <c r="BM103" s="615"/>
      <c r="BN103" s="615"/>
      <c r="BO103" s="615"/>
      <c r="BP103" s="615"/>
      <c r="BQ103" s="615"/>
      <c r="BR103" s="615"/>
      <c r="BS103" s="615"/>
      <c r="BT103" s="615"/>
    </row>
    <row r="104" spans="1:72" s="548" customFormat="1" ht="30.75" customHeight="1" x14ac:dyDescent="0.25">
      <c r="A104" s="703">
        <v>1402</v>
      </c>
      <c r="B104" s="704" t="s">
        <v>494</v>
      </c>
      <c r="C104" s="707" t="s">
        <v>720</v>
      </c>
      <c r="D104" s="616">
        <v>47922320</v>
      </c>
      <c r="E104" s="617" t="s">
        <v>493</v>
      </c>
      <c r="F104" s="984"/>
      <c r="G104" s="985"/>
      <c r="H104" s="985"/>
      <c r="I104" s="985"/>
      <c r="J104" s="985"/>
      <c r="K104" s="985"/>
      <c r="L104" s="985"/>
      <c r="M104" s="985"/>
      <c r="N104" s="985"/>
      <c r="O104" s="615"/>
      <c r="P104" s="615"/>
      <c r="Q104" s="615"/>
      <c r="R104" s="615"/>
      <c r="S104" s="615"/>
      <c r="T104" s="615"/>
      <c r="U104" s="615"/>
      <c r="V104" s="615"/>
      <c r="W104" s="615"/>
      <c r="X104" s="615"/>
      <c r="Y104" s="615"/>
      <c r="Z104" s="615"/>
      <c r="AA104" s="615"/>
      <c r="AB104" s="615"/>
      <c r="AC104" s="615"/>
      <c r="AD104" s="615"/>
      <c r="AE104" s="615"/>
      <c r="AF104" s="615"/>
      <c r="AG104" s="615"/>
      <c r="AH104" s="615"/>
      <c r="AI104" s="615"/>
      <c r="AJ104" s="615"/>
      <c r="AK104" s="615"/>
      <c r="AL104" s="615"/>
      <c r="AM104" s="615"/>
      <c r="AN104" s="615"/>
      <c r="AO104" s="615"/>
      <c r="AP104" s="615"/>
      <c r="AQ104" s="615"/>
      <c r="AR104" s="615"/>
      <c r="AS104" s="615"/>
      <c r="AT104" s="615"/>
      <c r="AU104" s="615"/>
      <c r="AV104" s="615"/>
      <c r="AW104" s="615"/>
      <c r="AX104" s="615"/>
      <c r="AY104" s="615"/>
      <c r="AZ104" s="615"/>
      <c r="BA104" s="615"/>
      <c r="BB104" s="615"/>
      <c r="BC104" s="615"/>
      <c r="BD104" s="615"/>
      <c r="BE104" s="615"/>
      <c r="BF104" s="615"/>
      <c r="BG104" s="615"/>
      <c r="BH104" s="615"/>
      <c r="BI104" s="615"/>
      <c r="BJ104" s="615"/>
      <c r="BK104" s="615"/>
      <c r="BL104" s="615"/>
      <c r="BM104" s="615"/>
      <c r="BN104" s="615"/>
      <c r="BO104" s="615"/>
      <c r="BP104" s="615"/>
      <c r="BQ104" s="615"/>
      <c r="BR104" s="615"/>
      <c r="BS104" s="615"/>
      <c r="BT104" s="615"/>
    </row>
    <row r="105" spans="1:72" s="548" customFormat="1" ht="36.75" customHeight="1" x14ac:dyDescent="0.25">
      <c r="A105" s="703">
        <v>1403</v>
      </c>
      <c r="B105" s="704" t="s">
        <v>492</v>
      </c>
      <c r="C105" s="707" t="s">
        <v>791</v>
      </c>
      <c r="D105" s="616">
        <v>62350277</v>
      </c>
      <c r="E105" s="617" t="s">
        <v>489</v>
      </c>
      <c r="F105" s="982" t="s">
        <v>686</v>
      </c>
      <c r="G105" s="983"/>
      <c r="H105" s="983"/>
      <c r="I105" s="983"/>
      <c r="J105" s="983"/>
      <c r="K105" s="983"/>
      <c r="L105" s="983"/>
      <c r="M105" s="983"/>
      <c r="N105" s="983"/>
      <c r="O105" s="615"/>
      <c r="P105" s="615"/>
      <c r="Q105" s="615"/>
      <c r="R105" s="615"/>
      <c r="S105" s="615"/>
      <c r="T105" s="615"/>
      <c r="U105" s="615"/>
      <c r="V105" s="615"/>
      <c r="W105" s="615"/>
      <c r="X105" s="615"/>
      <c r="Y105" s="615"/>
      <c r="Z105" s="615"/>
      <c r="AA105" s="615"/>
      <c r="AB105" s="615"/>
      <c r="AC105" s="615"/>
      <c r="AD105" s="615"/>
      <c r="AE105" s="615"/>
      <c r="AF105" s="615"/>
      <c r="AG105" s="615"/>
      <c r="AH105" s="615"/>
      <c r="AI105" s="615"/>
      <c r="AJ105" s="615"/>
      <c r="AK105" s="615"/>
      <c r="AL105" s="615"/>
      <c r="AM105" s="615"/>
      <c r="AN105" s="615"/>
      <c r="AO105" s="615"/>
      <c r="AP105" s="615"/>
      <c r="AQ105" s="615"/>
      <c r="AR105" s="615"/>
      <c r="AS105" s="615"/>
      <c r="AT105" s="615"/>
      <c r="AU105" s="615"/>
      <c r="AV105" s="615"/>
      <c r="AW105" s="615"/>
      <c r="AX105" s="615"/>
      <c r="AY105" s="615"/>
      <c r="AZ105" s="615"/>
      <c r="BA105" s="615"/>
      <c r="BB105" s="615"/>
      <c r="BC105" s="615"/>
      <c r="BD105" s="615"/>
      <c r="BE105" s="615"/>
      <c r="BF105" s="615"/>
      <c r="BG105" s="615"/>
      <c r="BH105" s="615"/>
      <c r="BI105" s="615"/>
      <c r="BJ105" s="615"/>
      <c r="BK105" s="615"/>
      <c r="BL105" s="615"/>
      <c r="BM105" s="615"/>
      <c r="BN105" s="615"/>
      <c r="BO105" s="615"/>
      <c r="BP105" s="615"/>
      <c r="BQ105" s="615"/>
      <c r="BR105" s="615"/>
      <c r="BS105" s="615"/>
      <c r="BT105" s="615"/>
    </row>
    <row r="106" spans="1:72" s="548" customFormat="1" ht="31.5" customHeight="1" x14ac:dyDescent="0.25">
      <c r="A106" s="703">
        <v>1404</v>
      </c>
      <c r="B106" s="704" t="s">
        <v>491</v>
      </c>
      <c r="C106" s="708" t="s">
        <v>792</v>
      </c>
      <c r="D106" s="616">
        <v>63701294</v>
      </c>
      <c r="E106" s="617" t="s">
        <v>489</v>
      </c>
      <c r="F106" s="982" t="s">
        <v>687</v>
      </c>
      <c r="G106" s="983"/>
      <c r="H106" s="983"/>
      <c r="I106" s="983"/>
      <c r="J106" s="983"/>
      <c r="K106" s="983"/>
      <c r="L106" s="983"/>
      <c r="M106" s="983"/>
      <c r="N106" s="983"/>
      <c r="O106" s="615"/>
      <c r="P106" s="615"/>
      <c r="Q106" s="615"/>
      <c r="R106" s="615"/>
      <c r="S106" s="615"/>
      <c r="T106" s="615"/>
      <c r="U106" s="615"/>
      <c r="V106" s="615"/>
      <c r="W106" s="615"/>
      <c r="X106" s="615"/>
      <c r="Y106" s="615"/>
      <c r="Z106" s="615"/>
      <c r="AA106" s="615"/>
      <c r="AB106" s="615"/>
      <c r="AC106" s="615"/>
      <c r="AD106" s="615"/>
      <c r="AE106" s="615"/>
      <c r="AF106" s="615"/>
      <c r="AG106" s="615"/>
      <c r="AH106" s="615"/>
      <c r="AI106" s="615"/>
      <c r="AJ106" s="615"/>
      <c r="AK106" s="615"/>
      <c r="AL106" s="615"/>
      <c r="AM106" s="615"/>
      <c r="AN106" s="615"/>
      <c r="AO106" s="615"/>
      <c r="AP106" s="615"/>
      <c r="AQ106" s="615"/>
      <c r="AR106" s="615"/>
      <c r="AS106" s="615"/>
      <c r="AT106" s="615"/>
      <c r="AU106" s="615"/>
      <c r="AV106" s="615"/>
      <c r="AW106" s="615"/>
      <c r="AX106" s="615"/>
      <c r="AY106" s="615"/>
      <c r="AZ106" s="615"/>
      <c r="BA106" s="615"/>
      <c r="BB106" s="615"/>
      <c r="BC106" s="615"/>
      <c r="BD106" s="615"/>
      <c r="BE106" s="615"/>
      <c r="BF106" s="615"/>
      <c r="BG106" s="615"/>
      <c r="BH106" s="615"/>
      <c r="BI106" s="615"/>
      <c r="BJ106" s="615"/>
      <c r="BK106" s="615"/>
      <c r="BL106" s="615"/>
      <c r="BM106" s="615"/>
      <c r="BN106" s="615"/>
      <c r="BO106" s="615"/>
      <c r="BP106" s="615"/>
      <c r="BQ106" s="615"/>
      <c r="BR106" s="615"/>
      <c r="BS106" s="615"/>
      <c r="BT106" s="615"/>
    </row>
    <row r="107" spans="1:72" s="548" customFormat="1" ht="30.75" customHeight="1" x14ac:dyDescent="0.25">
      <c r="A107" s="703">
        <v>1405</v>
      </c>
      <c r="B107" s="704" t="s">
        <v>490</v>
      </c>
      <c r="C107" s="707" t="s">
        <v>793</v>
      </c>
      <c r="D107" s="616">
        <v>63701332</v>
      </c>
      <c r="E107" s="617" t="s">
        <v>489</v>
      </c>
      <c r="F107" s="982" t="s">
        <v>688</v>
      </c>
      <c r="G107" s="983"/>
      <c r="H107" s="983"/>
      <c r="I107" s="983"/>
      <c r="J107" s="983"/>
      <c r="K107" s="983"/>
      <c r="L107" s="983"/>
      <c r="M107" s="983"/>
      <c r="N107" s="983"/>
      <c r="O107" s="615"/>
      <c r="P107" s="615"/>
      <c r="Q107" s="615"/>
      <c r="R107" s="615"/>
      <c r="S107" s="615"/>
      <c r="T107" s="615"/>
      <c r="U107" s="615"/>
      <c r="V107" s="615"/>
      <c r="W107" s="615"/>
      <c r="X107" s="615"/>
      <c r="Y107" s="615"/>
      <c r="Z107" s="615"/>
      <c r="AA107" s="615"/>
      <c r="AB107" s="615"/>
      <c r="AC107" s="615"/>
      <c r="AD107" s="615"/>
      <c r="AE107" s="615"/>
      <c r="AF107" s="615"/>
      <c r="AG107" s="615"/>
      <c r="AH107" s="615"/>
      <c r="AI107" s="615"/>
      <c r="AJ107" s="615"/>
      <c r="AK107" s="615"/>
      <c r="AL107" s="615"/>
      <c r="AM107" s="615"/>
      <c r="AN107" s="615"/>
      <c r="AO107" s="615"/>
      <c r="AP107" s="615"/>
      <c r="AQ107" s="615"/>
      <c r="AR107" s="615"/>
      <c r="AS107" s="615"/>
      <c r="AT107" s="615"/>
      <c r="AU107" s="615"/>
      <c r="AV107" s="615"/>
      <c r="AW107" s="615"/>
      <c r="AX107" s="615"/>
      <c r="AY107" s="615"/>
      <c r="AZ107" s="615"/>
      <c r="BA107" s="615"/>
      <c r="BB107" s="615"/>
      <c r="BC107" s="615"/>
      <c r="BD107" s="615"/>
      <c r="BE107" s="615"/>
      <c r="BF107" s="615"/>
      <c r="BG107" s="615"/>
      <c r="BH107" s="615"/>
      <c r="BI107" s="615"/>
      <c r="BJ107" s="615"/>
      <c r="BK107" s="615"/>
      <c r="BL107" s="615"/>
      <c r="BM107" s="615"/>
      <c r="BN107" s="615"/>
      <c r="BO107" s="615"/>
      <c r="BP107" s="615"/>
      <c r="BQ107" s="615"/>
      <c r="BR107" s="615"/>
      <c r="BS107" s="615"/>
      <c r="BT107" s="615"/>
    </row>
    <row r="108" spans="1:72" s="548" customFormat="1" ht="26.25" customHeight="1" x14ac:dyDescent="0.25">
      <c r="A108" s="703">
        <v>1407</v>
      </c>
      <c r="B108" s="704" t="s">
        <v>488</v>
      </c>
      <c r="C108" s="707" t="s">
        <v>794</v>
      </c>
      <c r="D108" s="616">
        <v>49589741</v>
      </c>
      <c r="E108" s="617" t="s">
        <v>486</v>
      </c>
      <c r="F108" s="982" t="s">
        <v>691</v>
      </c>
      <c r="G108" s="983"/>
      <c r="H108" s="983"/>
      <c r="I108" s="983"/>
      <c r="J108" s="983"/>
      <c r="K108" s="983"/>
      <c r="L108" s="983"/>
      <c r="M108" s="983"/>
      <c r="N108" s="983"/>
      <c r="O108" s="615"/>
      <c r="P108" s="615"/>
      <c r="Q108" s="615"/>
      <c r="R108" s="615"/>
      <c r="S108" s="615"/>
      <c r="T108" s="615"/>
      <c r="U108" s="615"/>
      <c r="V108" s="615"/>
      <c r="W108" s="615"/>
      <c r="X108" s="615"/>
      <c r="Y108" s="615"/>
      <c r="Z108" s="615"/>
      <c r="AA108" s="615"/>
      <c r="AB108" s="615"/>
      <c r="AC108" s="615"/>
      <c r="AD108" s="615"/>
      <c r="AE108" s="615"/>
      <c r="AF108" s="615"/>
      <c r="AG108" s="615"/>
      <c r="AH108" s="615"/>
      <c r="AI108" s="615"/>
      <c r="AJ108" s="615"/>
      <c r="AK108" s="615"/>
      <c r="AL108" s="615"/>
      <c r="AM108" s="615"/>
      <c r="AN108" s="615"/>
      <c r="AO108" s="615"/>
      <c r="AP108" s="615"/>
      <c r="AQ108" s="615"/>
      <c r="AR108" s="615"/>
      <c r="AS108" s="615"/>
      <c r="AT108" s="615"/>
      <c r="AU108" s="615"/>
      <c r="AV108" s="615"/>
      <c r="AW108" s="615"/>
      <c r="AX108" s="615"/>
      <c r="AY108" s="615"/>
      <c r="AZ108" s="615"/>
      <c r="BA108" s="615"/>
      <c r="BB108" s="615"/>
      <c r="BC108" s="615"/>
      <c r="BD108" s="615"/>
      <c r="BE108" s="615"/>
      <c r="BF108" s="615"/>
      <c r="BG108" s="615"/>
      <c r="BH108" s="615"/>
      <c r="BI108" s="615"/>
      <c r="BJ108" s="615"/>
      <c r="BK108" s="615"/>
      <c r="BL108" s="615"/>
      <c r="BM108" s="615"/>
      <c r="BN108" s="615"/>
      <c r="BO108" s="615"/>
      <c r="BP108" s="615"/>
      <c r="BQ108" s="615"/>
      <c r="BR108" s="615"/>
      <c r="BS108" s="615"/>
      <c r="BT108" s="615"/>
    </row>
    <row r="109" spans="1:72" s="548" customFormat="1" ht="26.25" customHeight="1" x14ac:dyDescent="0.25">
      <c r="A109" s="703">
        <v>1408</v>
      </c>
      <c r="B109" s="704" t="s">
        <v>487</v>
      </c>
      <c r="C109" s="708" t="s">
        <v>795</v>
      </c>
      <c r="D109" s="616">
        <v>60045086</v>
      </c>
      <c r="E109" s="617" t="s">
        <v>486</v>
      </c>
      <c r="F109" s="982" t="s">
        <v>692</v>
      </c>
      <c r="G109" s="983"/>
      <c r="H109" s="983"/>
      <c r="I109" s="983"/>
      <c r="J109" s="983"/>
      <c r="K109" s="983"/>
      <c r="L109" s="983"/>
      <c r="M109" s="983"/>
      <c r="N109" s="983"/>
      <c r="O109" s="615"/>
      <c r="P109" s="615"/>
      <c r="Q109" s="615"/>
      <c r="R109" s="615"/>
      <c r="S109" s="615"/>
      <c r="T109" s="615"/>
      <c r="U109" s="615"/>
      <c r="V109" s="615"/>
      <c r="W109" s="615"/>
      <c r="X109" s="615"/>
      <c r="Y109" s="615"/>
      <c r="Z109" s="615"/>
      <c r="AA109" s="615"/>
      <c r="AB109" s="615"/>
      <c r="AC109" s="615"/>
      <c r="AD109" s="615"/>
      <c r="AE109" s="615"/>
      <c r="AF109" s="615"/>
      <c r="AG109" s="615"/>
      <c r="AH109" s="615"/>
      <c r="AI109" s="615"/>
      <c r="AJ109" s="615"/>
      <c r="AK109" s="615"/>
      <c r="AL109" s="615"/>
      <c r="AM109" s="615"/>
      <c r="AN109" s="615"/>
      <c r="AO109" s="615"/>
      <c r="AP109" s="615"/>
      <c r="AQ109" s="615"/>
      <c r="AR109" s="615"/>
      <c r="AS109" s="615"/>
      <c r="AT109" s="615"/>
      <c r="AU109" s="615"/>
      <c r="AV109" s="615"/>
      <c r="AW109" s="615"/>
      <c r="AX109" s="615"/>
      <c r="AY109" s="615"/>
      <c r="AZ109" s="615"/>
      <c r="BA109" s="615"/>
      <c r="BB109" s="615"/>
      <c r="BC109" s="615"/>
      <c r="BD109" s="615"/>
      <c r="BE109" s="615"/>
      <c r="BF109" s="615"/>
      <c r="BG109" s="615"/>
      <c r="BH109" s="615"/>
      <c r="BI109" s="615"/>
      <c r="BJ109" s="615"/>
      <c r="BK109" s="615"/>
      <c r="BL109" s="615"/>
      <c r="BM109" s="615"/>
      <c r="BN109" s="615"/>
      <c r="BO109" s="615"/>
      <c r="BP109" s="615"/>
      <c r="BQ109" s="615"/>
      <c r="BR109" s="615"/>
      <c r="BS109" s="615"/>
      <c r="BT109" s="615"/>
    </row>
    <row r="110" spans="1:72" s="548" customFormat="1" ht="35.25" customHeight="1" x14ac:dyDescent="0.25">
      <c r="A110" s="703">
        <v>1450</v>
      </c>
      <c r="B110" s="704" t="s">
        <v>485</v>
      </c>
      <c r="C110" s="705" t="s">
        <v>814</v>
      </c>
      <c r="D110" s="618">
        <v>60338911</v>
      </c>
      <c r="E110" s="617" t="s">
        <v>484</v>
      </c>
      <c r="F110" s="982" t="s">
        <v>689</v>
      </c>
      <c r="G110" s="983"/>
      <c r="H110" s="983"/>
      <c r="I110" s="983"/>
      <c r="J110" s="983"/>
      <c r="K110" s="983"/>
      <c r="L110" s="983"/>
      <c r="M110" s="983"/>
      <c r="N110" s="983"/>
      <c r="O110" s="615"/>
      <c r="P110" s="615"/>
      <c r="Q110" s="615"/>
      <c r="R110" s="615"/>
      <c r="S110" s="615"/>
      <c r="T110" s="615"/>
      <c r="U110" s="615"/>
      <c r="V110" s="615"/>
      <c r="W110" s="615"/>
      <c r="X110" s="615"/>
      <c r="Y110" s="615"/>
      <c r="Z110" s="615"/>
      <c r="AA110" s="615"/>
      <c r="AB110" s="615"/>
      <c r="AC110" s="615"/>
      <c r="AD110" s="615"/>
      <c r="AE110" s="615"/>
      <c r="AF110" s="615"/>
      <c r="AG110" s="615"/>
      <c r="AH110" s="615"/>
      <c r="AI110" s="615"/>
      <c r="AJ110" s="615"/>
      <c r="AK110" s="615"/>
      <c r="AL110" s="615"/>
      <c r="AM110" s="615"/>
      <c r="AN110" s="615"/>
      <c r="AO110" s="615"/>
      <c r="AP110" s="615"/>
      <c r="AQ110" s="615"/>
      <c r="AR110" s="615"/>
      <c r="AS110" s="615"/>
      <c r="AT110" s="615"/>
      <c r="AU110" s="615"/>
      <c r="AV110" s="615"/>
      <c r="AW110" s="615"/>
      <c r="AX110" s="615"/>
      <c r="AY110" s="615"/>
      <c r="AZ110" s="615"/>
      <c r="BA110" s="615"/>
      <c r="BB110" s="615"/>
      <c r="BC110" s="615"/>
      <c r="BD110" s="615"/>
      <c r="BE110" s="615"/>
      <c r="BF110" s="615"/>
      <c r="BG110" s="615"/>
      <c r="BH110" s="615"/>
      <c r="BI110" s="615"/>
      <c r="BJ110" s="615"/>
      <c r="BK110" s="615"/>
      <c r="BL110" s="615"/>
      <c r="BM110" s="615"/>
      <c r="BN110" s="615"/>
      <c r="BO110" s="615"/>
      <c r="BP110" s="615"/>
      <c r="BQ110" s="615"/>
      <c r="BR110" s="615"/>
      <c r="BS110" s="615"/>
      <c r="BT110" s="615"/>
    </row>
    <row r="111" spans="1:72" s="548" customFormat="1" ht="32.25" customHeight="1" x14ac:dyDescent="0.25">
      <c r="A111" s="703">
        <v>1599</v>
      </c>
      <c r="B111" s="627" t="s">
        <v>483</v>
      </c>
      <c r="C111" s="716" t="s">
        <v>482</v>
      </c>
      <c r="D111" s="616">
        <v>72556064</v>
      </c>
      <c r="E111" s="717" t="s">
        <v>479</v>
      </c>
      <c r="F111" s="978"/>
      <c r="G111" s="979"/>
      <c r="H111" s="979"/>
      <c r="I111" s="979"/>
      <c r="J111" s="979"/>
      <c r="K111" s="979"/>
      <c r="L111" s="979"/>
      <c r="M111" s="979"/>
      <c r="N111" s="979"/>
      <c r="O111" s="615"/>
      <c r="P111" s="615"/>
      <c r="Q111" s="615"/>
      <c r="R111" s="615"/>
      <c r="S111" s="615"/>
      <c r="T111" s="615"/>
      <c r="U111" s="615"/>
      <c r="V111" s="615"/>
      <c r="W111" s="615"/>
      <c r="X111" s="615"/>
      <c r="Y111" s="615"/>
      <c r="Z111" s="615"/>
      <c r="AA111" s="615"/>
      <c r="AB111" s="615"/>
      <c r="AC111" s="615"/>
      <c r="AD111" s="615"/>
      <c r="AE111" s="615"/>
      <c r="AF111" s="615"/>
      <c r="AG111" s="615"/>
      <c r="AH111" s="615"/>
      <c r="AI111" s="615"/>
      <c r="AJ111" s="615"/>
      <c r="AK111" s="615"/>
      <c r="AL111" s="615"/>
      <c r="AM111" s="615"/>
      <c r="AN111" s="615"/>
      <c r="AO111" s="615"/>
      <c r="AP111" s="615"/>
      <c r="AQ111" s="615"/>
      <c r="AR111" s="615"/>
      <c r="AS111" s="615"/>
      <c r="AT111" s="615"/>
      <c r="AU111" s="615"/>
      <c r="AV111" s="615"/>
      <c r="AW111" s="615"/>
      <c r="AX111" s="615"/>
      <c r="AY111" s="615"/>
      <c r="AZ111" s="615"/>
      <c r="BA111" s="615"/>
      <c r="BB111" s="615"/>
      <c r="BC111" s="615"/>
      <c r="BD111" s="615"/>
      <c r="BE111" s="615"/>
      <c r="BF111" s="615"/>
      <c r="BG111" s="615"/>
      <c r="BH111" s="615"/>
      <c r="BI111" s="615"/>
      <c r="BJ111" s="615"/>
      <c r="BK111" s="615"/>
      <c r="BL111" s="615"/>
      <c r="BM111" s="615"/>
      <c r="BN111" s="615"/>
      <c r="BO111" s="615"/>
      <c r="BP111" s="615"/>
      <c r="BQ111" s="615"/>
      <c r="BR111" s="615"/>
      <c r="BS111" s="615"/>
      <c r="BT111" s="615"/>
    </row>
    <row r="112" spans="1:72" ht="15" x14ac:dyDescent="0.25">
      <c r="A112" s="703">
        <v>1600</v>
      </c>
      <c r="B112" s="627" t="s">
        <v>481</v>
      </c>
      <c r="C112" s="716" t="s">
        <v>480</v>
      </c>
      <c r="D112" s="616">
        <v>70960399</v>
      </c>
      <c r="E112" s="717" t="s">
        <v>479</v>
      </c>
      <c r="F112" s="978"/>
      <c r="G112" s="979"/>
      <c r="H112" s="979"/>
      <c r="I112" s="979"/>
      <c r="J112" s="979"/>
      <c r="K112" s="979"/>
      <c r="L112" s="979"/>
      <c r="M112" s="979"/>
      <c r="N112" s="979"/>
      <c r="O112" s="628"/>
      <c r="P112" s="628"/>
      <c r="Q112" s="628"/>
      <c r="R112" s="628"/>
      <c r="S112" s="628"/>
      <c r="T112" s="628"/>
      <c r="U112" s="628"/>
      <c r="V112" s="628"/>
      <c r="W112" s="628"/>
      <c r="X112" s="628"/>
      <c r="Y112" s="628"/>
      <c r="Z112" s="628"/>
      <c r="AA112" s="628"/>
      <c r="AB112" s="628"/>
      <c r="AC112" s="628"/>
      <c r="AD112" s="628"/>
      <c r="AE112" s="628"/>
      <c r="AF112" s="628"/>
      <c r="AG112" s="628"/>
      <c r="AH112" s="628"/>
      <c r="AI112" s="628"/>
      <c r="AJ112" s="628"/>
      <c r="AK112" s="628"/>
      <c r="AL112" s="628"/>
      <c r="AM112" s="628"/>
      <c r="AN112" s="628"/>
      <c r="AO112" s="628"/>
      <c r="AP112" s="628"/>
      <c r="AQ112" s="628"/>
      <c r="AR112" s="628"/>
      <c r="AS112" s="628"/>
      <c r="AT112" s="628"/>
      <c r="AU112" s="628"/>
      <c r="AV112" s="628"/>
      <c r="AW112" s="628"/>
      <c r="AX112" s="628"/>
      <c r="AY112" s="628"/>
      <c r="AZ112" s="628"/>
      <c r="BA112" s="628"/>
      <c r="BB112" s="628"/>
      <c r="BC112" s="628"/>
      <c r="BD112" s="628"/>
      <c r="BE112" s="628"/>
      <c r="BF112" s="628"/>
      <c r="BG112" s="628"/>
      <c r="BH112" s="628"/>
      <c r="BI112" s="628"/>
      <c r="BJ112" s="628"/>
      <c r="BK112" s="628"/>
      <c r="BL112" s="628"/>
      <c r="BM112" s="628"/>
      <c r="BN112" s="628"/>
      <c r="BO112" s="628"/>
      <c r="BP112" s="628"/>
      <c r="BQ112" s="628"/>
      <c r="BR112" s="628"/>
      <c r="BS112" s="628"/>
      <c r="BT112" s="628"/>
    </row>
    <row r="113" spans="1:14" ht="15" x14ac:dyDescent="0.25">
      <c r="A113" s="703">
        <v>1601</v>
      </c>
      <c r="B113" s="627" t="s">
        <v>478</v>
      </c>
      <c r="C113" s="716" t="s">
        <v>811</v>
      </c>
      <c r="D113" s="622" t="s">
        <v>477</v>
      </c>
      <c r="E113" s="717" t="s">
        <v>462</v>
      </c>
      <c r="F113" s="980" t="s">
        <v>693</v>
      </c>
      <c r="G113" s="981"/>
      <c r="H113" s="981"/>
      <c r="I113" s="981"/>
      <c r="J113" s="981"/>
      <c r="K113" s="981"/>
      <c r="L113" s="981"/>
      <c r="M113" s="981"/>
      <c r="N113" s="981"/>
    </row>
    <row r="114" spans="1:14" ht="15" x14ac:dyDescent="0.25">
      <c r="A114" s="703">
        <v>1602</v>
      </c>
      <c r="B114" s="627" t="s">
        <v>476</v>
      </c>
      <c r="C114" s="716" t="s">
        <v>475</v>
      </c>
      <c r="D114" s="622" t="s">
        <v>474</v>
      </c>
      <c r="E114" s="717" t="s">
        <v>462</v>
      </c>
      <c r="F114" s="978"/>
      <c r="G114" s="979"/>
      <c r="H114" s="979"/>
      <c r="I114" s="979"/>
      <c r="J114" s="979"/>
      <c r="K114" s="979"/>
      <c r="L114" s="979"/>
      <c r="M114" s="979"/>
      <c r="N114" s="979"/>
    </row>
    <row r="115" spans="1:14" ht="15" x14ac:dyDescent="0.25">
      <c r="A115" s="703">
        <v>1603</v>
      </c>
      <c r="B115" s="627" t="s">
        <v>473</v>
      </c>
      <c r="C115" s="716" t="s">
        <v>796</v>
      </c>
      <c r="D115" s="616">
        <v>64095410</v>
      </c>
      <c r="E115" s="717" t="s">
        <v>462</v>
      </c>
      <c r="F115" s="980" t="s">
        <v>694</v>
      </c>
      <c r="G115" s="981"/>
      <c r="H115" s="981"/>
      <c r="I115" s="981"/>
      <c r="J115" s="981"/>
      <c r="K115" s="981"/>
      <c r="L115" s="981"/>
      <c r="M115" s="981"/>
      <c r="N115" s="981"/>
    </row>
    <row r="116" spans="1:14" ht="15" x14ac:dyDescent="0.25">
      <c r="A116" s="703">
        <v>1604</v>
      </c>
      <c r="B116" s="627" t="s">
        <v>472</v>
      </c>
      <c r="C116" s="716" t="s">
        <v>471</v>
      </c>
      <c r="D116" s="622" t="s">
        <v>470</v>
      </c>
      <c r="E116" s="717" t="s">
        <v>462</v>
      </c>
      <c r="F116" s="978"/>
      <c r="G116" s="979"/>
      <c r="H116" s="979"/>
      <c r="I116" s="979"/>
      <c r="J116" s="979"/>
      <c r="K116" s="979"/>
      <c r="L116" s="979"/>
      <c r="M116" s="979"/>
      <c r="N116" s="979"/>
    </row>
    <row r="117" spans="1:14" ht="19.5" customHeight="1" x14ac:dyDescent="0.25">
      <c r="A117" s="703">
        <v>1606</v>
      </c>
      <c r="B117" s="627" t="s">
        <v>469</v>
      </c>
      <c r="C117" s="716" t="s">
        <v>468</v>
      </c>
      <c r="D117" s="622" t="s">
        <v>467</v>
      </c>
      <c r="E117" s="717" t="s">
        <v>462</v>
      </c>
      <c r="F117" s="978"/>
      <c r="G117" s="979"/>
      <c r="H117" s="979"/>
      <c r="I117" s="979"/>
      <c r="J117" s="979"/>
      <c r="K117" s="979"/>
      <c r="L117" s="979"/>
      <c r="M117" s="979"/>
      <c r="N117" s="979"/>
    </row>
    <row r="118" spans="1:14" ht="15" x14ac:dyDescent="0.25">
      <c r="A118" s="703">
        <v>1607</v>
      </c>
      <c r="B118" s="627" t="s">
        <v>466</v>
      </c>
      <c r="C118" s="716" t="s">
        <v>465</v>
      </c>
      <c r="D118" s="622" t="s">
        <v>464</v>
      </c>
      <c r="E118" s="717" t="s">
        <v>462</v>
      </c>
      <c r="F118" s="978"/>
      <c r="G118" s="979"/>
      <c r="H118" s="979"/>
      <c r="I118" s="979"/>
      <c r="J118" s="979"/>
      <c r="K118" s="979"/>
      <c r="L118" s="979"/>
      <c r="M118" s="979"/>
      <c r="N118" s="979"/>
    </row>
    <row r="119" spans="1:14" ht="15" x14ac:dyDescent="0.25">
      <c r="A119" s="703">
        <v>1608</v>
      </c>
      <c r="B119" s="627" t="s">
        <v>463</v>
      </c>
      <c r="C119" s="716" t="s">
        <v>695</v>
      </c>
      <c r="D119" s="616">
        <v>75008271</v>
      </c>
      <c r="E119" s="717" t="s">
        <v>462</v>
      </c>
      <c r="F119" s="976"/>
      <c r="G119" s="977"/>
      <c r="H119" s="977"/>
      <c r="I119" s="977"/>
      <c r="J119" s="977"/>
      <c r="K119" s="977"/>
      <c r="L119" s="977"/>
      <c r="M119" s="977"/>
      <c r="N119" s="977"/>
    </row>
    <row r="120" spans="1:14" ht="15" x14ac:dyDescent="0.25">
      <c r="A120" s="703">
        <v>1631</v>
      </c>
      <c r="B120" s="718" t="s">
        <v>461</v>
      </c>
      <c r="C120" s="719" t="s">
        <v>721</v>
      </c>
      <c r="D120" s="720">
        <v>75004101</v>
      </c>
      <c r="E120" s="617" t="s">
        <v>435</v>
      </c>
      <c r="F120" s="976"/>
      <c r="G120" s="977"/>
      <c r="H120" s="977"/>
      <c r="I120" s="977"/>
      <c r="J120" s="977"/>
      <c r="K120" s="977"/>
      <c r="L120" s="977"/>
      <c r="M120" s="977"/>
      <c r="N120" s="977"/>
    </row>
    <row r="121" spans="1:14" ht="15" x14ac:dyDescent="0.25">
      <c r="A121" s="703">
        <v>1633</v>
      </c>
      <c r="B121" s="721" t="s">
        <v>460</v>
      </c>
      <c r="C121" s="719" t="s">
        <v>722</v>
      </c>
      <c r="D121" s="720">
        <v>75004097</v>
      </c>
      <c r="E121" s="617" t="s">
        <v>435</v>
      </c>
      <c r="F121" s="976"/>
      <c r="G121" s="977"/>
      <c r="H121" s="977"/>
      <c r="I121" s="977"/>
      <c r="J121" s="977"/>
      <c r="K121" s="977"/>
      <c r="L121" s="977"/>
      <c r="M121" s="977"/>
      <c r="N121" s="977"/>
    </row>
    <row r="122" spans="1:14" ht="15" x14ac:dyDescent="0.25">
      <c r="A122" s="703">
        <v>1635</v>
      </c>
      <c r="B122" s="721" t="s">
        <v>459</v>
      </c>
      <c r="C122" s="719" t="s">
        <v>723</v>
      </c>
      <c r="D122" s="720">
        <v>75004402</v>
      </c>
      <c r="E122" s="617" t="s">
        <v>435</v>
      </c>
      <c r="F122" s="976"/>
      <c r="G122" s="977"/>
      <c r="H122" s="977"/>
      <c r="I122" s="977"/>
      <c r="J122" s="977"/>
      <c r="K122" s="977"/>
      <c r="L122" s="977"/>
      <c r="M122" s="977"/>
      <c r="N122" s="977"/>
    </row>
    <row r="123" spans="1:14" ht="15" x14ac:dyDescent="0.25">
      <c r="A123" s="703">
        <v>1636</v>
      </c>
      <c r="B123" s="721" t="s">
        <v>458</v>
      </c>
      <c r="C123" s="722" t="s">
        <v>724</v>
      </c>
      <c r="D123" s="720">
        <v>75004381</v>
      </c>
      <c r="E123" s="617" t="s">
        <v>435</v>
      </c>
      <c r="F123" s="976"/>
      <c r="G123" s="977"/>
      <c r="H123" s="977"/>
      <c r="I123" s="977"/>
      <c r="J123" s="977"/>
      <c r="K123" s="977"/>
      <c r="L123" s="977"/>
      <c r="M123" s="977"/>
      <c r="N123" s="977"/>
    </row>
    <row r="124" spans="1:14" ht="27" customHeight="1" x14ac:dyDescent="0.25">
      <c r="A124" s="703">
        <v>1637</v>
      </c>
      <c r="B124" s="721" t="s">
        <v>457</v>
      </c>
      <c r="C124" s="719" t="s">
        <v>830</v>
      </c>
      <c r="D124" s="720">
        <v>75004399</v>
      </c>
      <c r="E124" s="617" t="s">
        <v>435</v>
      </c>
      <c r="F124" s="972" t="s">
        <v>842</v>
      </c>
      <c r="G124" s="973"/>
      <c r="H124" s="973"/>
      <c r="I124" s="973"/>
      <c r="J124" s="973"/>
      <c r="K124" s="973"/>
      <c r="L124" s="973"/>
      <c r="M124" s="973"/>
      <c r="N124" s="973"/>
    </row>
    <row r="125" spans="1:14" ht="15" x14ac:dyDescent="0.25">
      <c r="A125" s="703">
        <v>1638</v>
      </c>
      <c r="B125" s="721" t="s">
        <v>456</v>
      </c>
      <c r="C125" s="723" t="s">
        <v>797</v>
      </c>
      <c r="D125" s="720">
        <v>75004372</v>
      </c>
      <c r="E125" s="617" t="s">
        <v>435</v>
      </c>
      <c r="F125" s="976"/>
      <c r="G125" s="977"/>
      <c r="H125" s="977"/>
      <c r="I125" s="977"/>
      <c r="J125" s="977"/>
      <c r="K125" s="977"/>
      <c r="L125" s="977"/>
      <c r="M125" s="977"/>
      <c r="N125" s="977"/>
    </row>
    <row r="126" spans="1:14" ht="22.5" customHeight="1" x14ac:dyDescent="0.25">
      <c r="A126" s="703">
        <v>1639</v>
      </c>
      <c r="B126" s="721" t="s">
        <v>455</v>
      </c>
      <c r="C126" s="724" t="s">
        <v>725</v>
      </c>
      <c r="D126" s="720">
        <v>75004259</v>
      </c>
      <c r="E126" s="617" t="s">
        <v>435</v>
      </c>
      <c r="F126" s="986" t="s">
        <v>644</v>
      </c>
      <c r="G126" s="987"/>
      <c r="H126" s="987"/>
      <c r="I126" s="987"/>
      <c r="J126" s="987"/>
      <c r="K126" s="987"/>
      <c r="L126" s="987"/>
      <c r="M126" s="987"/>
      <c r="N126" s="987"/>
    </row>
    <row r="127" spans="1:14" ht="15" x14ac:dyDescent="0.25">
      <c r="A127" s="703">
        <v>1640</v>
      </c>
      <c r="B127" s="721" t="s">
        <v>454</v>
      </c>
      <c r="C127" s="719" t="s">
        <v>832</v>
      </c>
      <c r="D127" s="720">
        <v>75004429</v>
      </c>
      <c r="E127" s="617" t="s">
        <v>435</v>
      </c>
      <c r="F127" s="972" t="s">
        <v>842</v>
      </c>
      <c r="G127" s="973"/>
      <c r="H127" s="973"/>
      <c r="I127" s="973"/>
      <c r="J127" s="973"/>
      <c r="K127" s="973"/>
      <c r="L127" s="973"/>
      <c r="M127" s="973"/>
      <c r="N127" s="973"/>
    </row>
    <row r="128" spans="1:14" ht="15" x14ac:dyDescent="0.25">
      <c r="A128" s="703">
        <v>1641</v>
      </c>
      <c r="B128" s="721" t="s">
        <v>453</v>
      </c>
      <c r="C128" s="723" t="s">
        <v>726</v>
      </c>
      <c r="D128" s="720">
        <v>70890595</v>
      </c>
      <c r="E128" s="617" t="s">
        <v>435</v>
      </c>
      <c r="F128" s="976"/>
      <c r="G128" s="977"/>
      <c r="H128" s="977"/>
      <c r="I128" s="977"/>
      <c r="J128" s="977"/>
      <c r="K128" s="977"/>
      <c r="L128" s="977"/>
      <c r="M128" s="977"/>
      <c r="N128" s="977"/>
    </row>
    <row r="129" spans="1:72" ht="15" x14ac:dyDescent="0.25">
      <c r="A129" s="703">
        <v>1642</v>
      </c>
      <c r="B129" s="721" t="s">
        <v>452</v>
      </c>
      <c r="C129" s="723" t="s">
        <v>831</v>
      </c>
      <c r="D129" s="720">
        <v>70890871</v>
      </c>
      <c r="E129" s="617" t="s">
        <v>435</v>
      </c>
      <c r="F129" s="972" t="s">
        <v>842</v>
      </c>
      <c r="G129" s="973"/>
      <c r="H129" s="973"/>
      <c r="I129" s="973"/>
      <c r="J129" s="973"/>
      <c r="K129" s="973"/>
      <c r="L129" s="973"/>
      <c r="M129" s="973"/>
      <c r="N129" s="973"/>
      <c r="O129" s="628"/>
      <c r="P129" s="628"/>
      <c r="Q129" s="628"/>
      <c r="R129" s="628"/>
      <c r="S129" s="628"/>
      <c r="T129" s="628"/>
      <c r="U129" s="628"/>
      <c r="V129" s="628"/>
      <c r="W129" s="628"/>
      <c r="X129" s="628"/>
      <c r="Y129" s="628"/>
      <c r="Z129" s="628"/>
      <c r="AA129" s="628"/>
      <c r="AB129" s="628"/>
      <c r="AC129" s="628"/>
      <c r="AD129" s="628"/>
      <c r="AE129" s="628"/>
      <c r="AF129" s="628"/>
      <c r="AG129" s="628"/>
      <c r="AH129" s="628"/>
      <c r="AI129" s="628"/>
      <c r="AJ129" s="628"/>
      <c r="AK129" s="628"/>
      <c r="AL129" s="628"/>
      <c r="AM129" s="628"/>
      <c r="AN129" s="628"/>
      <c r="AO129" s="628"/>
      <c r="AP129" s="628"/>
      <c r="AQ129" s="628"/>
      <c r="AR129" s="628"/>
      <c r="AS129" s="628"/>
      <c r="AT129" s="628"/>
      <c r="AU129" s="628"/>
      <c r="AV129" s="628"/>
      <c r="AW129" s="628"/>
      <c r="AX129" s="628"/>
      <c r="AY129" s="628"/>
      <c r="AZ129" s="628"/>
      <c r="BA129" s="628"/>
      <c r="BB129" s="628"/>
      <c r="BC129" s="628"/>
      <c r="BD129" s="628"/>
      <c r="BE129" s="628"/>
      <c r="BF129" s="628"/>
      <c r="BG129" s="628"/>
      <c r="BH129" s="628"/>
      <c r="BI129" s="628"/>
      <c r="BJ129" s="628"/>
      <c r="BK129" s="628"/>
      <c r="BL129" s="628"/>
      <c r="BM129" s="628"/>
      <c r="BN129" s="628"/>
      <c r="BO129" s="628"/>
      <c r="BP129" s="628"/>
      <c r="BQ129" s="628"/>
      <c r="BR129" s="628"/>
      <c r="BS129" s="628"/>
      <c r="BT129" s="628"/>
    </row>
    <row r="130" spans="1:72" ht="15" x14ac:dyDescent="0.25">
      <c r="A130" s="703">
        <v>1644</v>
      </c>
      <c r="B130" s="721" t="s">
        <v>451</v>
      </c>
      <c r="C130" s="709" t="s">
        <v>727</v>
      </c>
      <c r="D130" s="720">
        <v>75004437</v>
      </c>
      <c r="E130" s="617" t="s">
        <v>435</v>
      </c>
      <c r="F130" s="976"/>
      <c r="G130" s="977"/>
      <c r="H130" s="977"/>
      <c r="I130" s="977"/>
      <c r="J130" s="977"/>
      <c r="K130" s="977"/>
      <c r="L130" s="977"/>
      <c r="M130" s="977"/>
      <c r="N130" s="977"/>
      <c r="O130" s="628"/>
      <c r="P130" s="628"/>
      <c r="Q130" s="628"/>
      <c r="R130" s="628"/>
      <c r="S130" s="628"/>
      <c r="T130" s="628"/>
      <c r="U130" s="628"/>
      <c r="V130" s="628"/>
      <c r="W130" s="628"/>
      <c r="X130" s="628"/>
      <c r="Y130" s="628"/>
      <c r="Z130" s="628"/>
      <c r="AA130" s="628"/>
      <c r="AB130" s="628"/>
      <c r="AC130" s="628"/>
      <c r="AD130" s="628"/>
      <c r="AE130" s="628"/>
      <c r="AF130" s="628"/>
      <c r="AG130" s="628"/>
      <c r="AH130" s="628"/>
      <c r="AI130" s="628"/>
      <c r="AJ130" s="628"/>
      <c r="AK130" s="628"/>
      <c r="AL130" s="628"/>
      <c r="AM130" s="628"/>
      <c r="AN130" s="628"/>
      <c r="AO130" s="628"/>
      <c r="AP130" s="628"/>
      <c r="AQ130" s="628"/>
      <c r="AR130" s="628"/>
      <c r="AS130" s="628"/>
      <c r="AT130" s="628"/>
      <c r="AU130" s="628"/>
      <c r="AV130" s="628"/>
      <c r="AW130" s="628"/>
      <c r="AX130" s="628"/>
      <c r="AY130" s="628"/>
      <c r="AZ130" s="628"/>
      <c r="BA130" s="628"/>
      <c r="BB130" s="628"/>
      <c r="BC130" s="628"/>
      <c r="BD130" s="628"/>
      <c r="BE130" s="628"/>
      <c r="BF130" s="628"/>
      <c r="BG130" s="628"/>
      <c r="BH130" s="628"/>
      <c r="BI130" s="628"/>
      <c r="BJ130" s="628"/>
      <c r="BK130" s="628"/>
      <c r="BL130" s="628"/>
      <c r="BM130" s="628"/>
      <c r="BN130" s="628"/>
      <c r="BO130" s="628"/>
      <c r="BP130" s="628"/>
      <c r="BQ130" s="628"/>
      <c r="BR130" s="628"/>
      <c r="BS130" s="628"/>
      <c r="BT130" s="628"/>
    </row>
    <row r="131" spans="1:72" ht="15" x14ac:dyDescent="0.25">
      <c r="A131" s="703">
        <v>1645</v>
      </c>
      <c r="B131" s="721" t="s">
        <v>450</v>
      </c>
      <c r="C131" s="709" t="s">
        <v>728</v>
      </c>
      <c r="D131" s="720">
        <v>75004011</v>
      </c>
      <c r="E131" s="617" t="s">
        <v>435</v>
      </c>
      <c r="F131" s="976"/>
      <c r="G131" s="977"/>
      <c r="H131" s="977"/>
      <c r="I131" s="977"/>
      <c r="J131" s="977"/>
      <c r="K131" s="977"/>
      <c r="L131" s="977"/>
      <c r="M131" s="977"/>
      <c r="N131" s="977"/>
      <c r="O131" s="628"/>
      <c r="P131" s="628"/>
      <c r="Q131" s="628"/>
      <c r="R131" s="628"/>
      <c r="S131" s="628"/>
      <c r="T131" s="628"/>
      <c r="U131" s="628"/>
      <c r="V131" s="628"/>
      <c r="W131" s="628"/>
      <c r="X131" s="628"/>
      <c r="Y131" s="628"/>
      <c r="Z131" s="628"/>
      <c r="AA131" s="628"/>
      <c r="AB131" s="628"/>
      <c r="AC131" s="628"/>
      <c r="AD131" s="628"/>
      <c r="AE131" s="628"/>
      <c r="AF131" s="628"/>
      <c r="AG131" s="628"/>
      <c r="AH131" s="628"/>
      <c r="AI131" s="628"/>
      <c r="AJ131" s="628"/>
      <c r="AK131" s="628"/>
      <c r="AL131" s="628"/>
      <c r="AM131" s="628"/>
      <c r="AN131" s="628"/>
      <c r="AO131" s="628"/>
      <c r="AP131" s="628"/>
      <c r="AQ131" s="628"/>
      <c r="AR131" s="628"/>
      <c r="AS131" s="628"/>
      <c r="AT131" s="628"/>
      <c r="AU131" s="628"/>
      <c r="AV131" s="628"/>
      <c r="AW131" s="628"/>
      <c r="AX131" s="628"/>
      <c r="AY131" s="628"/>
      <c r="AZ131" s="628"/>
      <c r="BA131" s="628"/>
      <c r="BB131" s="628"/>
      <c r="BC131" s="628"/>
      <c r="BD131" s="628"/>
      <c r="BE131" s="628"/>
      <c r="BF131" s="628"/>
      <c r="BG131" s="628"/>
      <c r="BH131" s="628"/>
      <c r="BI131" s="628"/>
      <c r="BJ131" s="628"/>
      <c r="BK131" s="628"/>
      <c r="BL131" s="628"/>
      <c r="BM131" s="628"/>
      <c r="BN131" s="628"/>
      <c r="BO131" s="628"/>
      <c r="BP131" s="628"/>
      <c r="BQ131" s="628"/>
      <c r="BR131" s="628"/>
      <c r="BS131" s="628"/>
      <c r="BT131" s="628"/>
    </row>
    <row r="132" spans="1:72" ht="27" customHeight="1" x14ac:dyDescent="0.25">
      <c r="A132" s="703">
        <v>1646</v>
      </c>
      <c r="B132" s="721" t="s">
        <v>449</v>
      </c>
      <c r="C132" s="719" t="s">
        <v>833</v>
      </c>
      <c r="D132" s="720">
        <v>75003988</v>
      </c>
      <c r="E132" s="617" t="s">
        <v>435</v>
      </c>
      <c r="F132" s="972" t="s">
        <v>842</v>
      </c>
      <c r="G132" s="973"/>
      <c r="H132" s="973"/>
      <c r="I132" s="973"/>
      <c r="J132" s="973"/>
      <c r="K132" s="973"/>
      <c r="L132" s="973"/>
      <c r="M132" s="973"/>
      <c r="N132" s="973"/>
      <c r="O132" s="628"/>
      <c r="P132" s="628"/>
      <c r="Q132" s="628"/>
      <c r="R132" s="628"/>
      <c r="S132" s="628"/>
      <c r="T132" s="628"/>
      <c r="U132" s="628"/>
      <c r="V132" s="628"/>
      <c r="W132" s="628"/>
      <c r="X132" s="628"/>
      <c r="Y132" s="628"/>
      <c r="Z132" s="628"/>
      <c r="AA132" s="628"/>
      <c r="AB132" s="628"/>
      <c r="AC132" s="628"/>
      <c r="AD132" s="628"/>
      <c r="AE132" s="628"/>
      <c r="AF132" s="628"/>
      <c r="AG132" s="628"/>
      <c r="AH132" s="628"/>
      <c r="AI132" s="628"/>
      <c r="AJ132" s="628"/>
      <c r="AK132" s="628"/>
      <c r="AL132" s="628"/>
      <c r="AM132" s="628"/>
      <c r="AN132" s="628"/>
      <c r="AO132" s="628"/>
      <c r="AP132" s="628"/>
      <c r="AQ132" s="628"/>
      <c r="AR132" s="628"/>
      <c r="AS132" s="628"/>
      <c r="AT132" s="628"/>
      <c r="AU132" s="628"/>
      <c r="AV132" s="628"/>
      <c r="AW132" s="628"/>
      <c r="AX132" s="628"/>
      <c r="AY132" s="628"/>
      <c r="AZ132" s="628"/>
      <c r="BA132" s="628"/>
      <c r="BB132" s="628"/>
      <c r="BC132" s="628"/>
      <c r="BD132" s="628"/>
      <c r="BE132" s="628"/>
      <c r="BF132" s="628"/>
      <c r="BG132" s="628"/>
      <c r="BH132" s="628"/>
      <c r="BI132" s="628"/>
      <c r="BJ132" s="628"/>
      <c r="BK132" s="628"/>
      <c r="BL132" s="628"/>
      <c r="BM132" s="628"/>
      <c r="BN132" s="628"/>
      <c r="BO132" s="628"/>
      <c r="BP132" s="628"/>
      <c r="BQ132" s="628"/>
      <c r="BR132" s="628"/>
      <c r="BS132" s="628"/>
      <c r="BT132" s="628"/>
    </row>
    <row r="133" spans="1:72" ht="15" x14ac:dyDescent="0.25">
      <c r="A133" s="703">
        <v>1647</v>
      </c>
      <c r="B133" s="725" t="s">
        <v>448</v>
      </c>
      <c r="C133" s="719" t="s">
        <v>729</v>
      </c>
      <c r="D133" s="720">
        <v>75004003</v>
      </c>
      <c r="E133" s="617" t="s">
        <v>435</v>
      </c>
      <c r="F133" s="976"/>
      <c r="G133" s="977"/>
      <c r="H133" s="977"/>
      <c r="I133" s="977"/>
      <c r="J133" s="977"/>
      <c r="K133" s="977"/>
      <c r="L133" s="977"/>
      <c r="M133" s="977"/>
      <c r="N133" s="977"/>
      <c r="O133" s="628"/>
      <c r="P133" s="628"/>
      <c r="Q133" s="628"/>
      <c r="R133" s="628"/>
      <c r="S133" s="628"/>
      <c r="T133" s="628"/>
      <c r="U133" s="628"/>
      <c r="V133" s="628"/>
      <c r="W133" s="628"/>
      <c r="X133" s="628"/>
      <c r="Y133" s="628"/>
      <c r="Z133" s="628"/>
      <c r="AA133" s="628"/>
      <c r="AB133" s="628"/>
      <c r="AC133" s="628"/>
      <c r="AD133" s="628"/>
      <c r="AE133" s="628"/>
      <c r="AF133" s="628"/>
      <c r="AG133" s="628"/>
      <c r="AH133" s="628"/>
      <c r="AI133" s="628"/>
      <c r="AJ133" s="628"/>
      <c r="AK133" s="628"/>
      <c r="AL133" s="628"/>
      <c r="AM133" s="628"/>
      <c r="AN133" s="628"/>
      <c r="AO133" s="628"/>
      <c r="AP133" s="628"/>
      <c r="AQ133" s="628"/>
      <c r="AR133" s="628"/>
      <c r="AS133" s="628"/>
      <c r="AT133" s="628"/>
      <c r="AU133" s="628"/>
      <c r="AV133" s="628"/>
      <c r="AW133" s="628"/>
      <c r="AX133" s="628"/>
      <c r="AY133" s="628"/>
      <c r="AZ133" s="628"/>
      <c r="BA133" s="628"/>
      <c r="BB133" s="628"/>
      <c r="BC133" s="628"/>
      <c r="BD133" s="628"/>
      <c r="BE133" s="628"/>
      <c r="BF133" s="628"/>
      <c r="BG133" s="628"/>
      <c r="BH133" s="628"/>
      <c r="BI133" s="628"/>
      <c r="BJ133" s="628"/>
      <c r="BK133" s="628"/>
      <c r="BL133" s="628"/>
      <c r="BM133" s="628"/>
      <c r="BN133" s="628"/>
      <c r="BO133" s="628"/>
      <c r="BP133" s="628"/>
      <c r="BQ133" s="628"/>
      <c r="BR133" s="628"/>
      <c r="BS133" s="628"/>
      <c r="BT133" s="628"/>
    </row>
    <row r="134" spans="1:72" ht="15" x14ac:dyDescent="0.25">
      <c r="A134" s="703">
        <v>1649</v>
      </c>
      <c r="B134" s="721" t="s">
        <v>447</v>
      </c>
      <c r="C134" s="719" t="s">
        <v>730</v>
      </c>
      <c r="D134" s="720">
        <v>75004020</v>
      </c>
      <c r="E134" s="617" t="s">
        <v>435</v>
      </c>
      <c r="F134" s="976"/>
      <c r="G134" s="977"/>
      <c r="H134" s="977"/>
      <c r="I134" s="977"/>
      <c r="J134" s="977"/>
      <c r="K134" s="977"/>
      <c r="L134" s="977"/>
      <c r="M134" s="977"/>
      <c r="N134" s="977"/>
      <c r="O134" s="628"/>
      <c r="P134" s="628"/>
      <c r="Q134" s="628"/>
      <c r="R134" s="628"/>
      <c r="S134" s="628"/>
      <c r="T134" s="628"/>
      <c r="U134" s="628"/>
      <c r="V134" s="628"/>
      <c r="W134" s="628"/>
      <c r="X134" s="628"/>
      <c r="Y134" s="628"/>
      <c r="Z134" s="628"/>
      <c r="AA134" s="628"/>
      <c r="AB134" s="628"/>
      <c r="AC134" s="628"/>
      <c r="AD134" s="628"/>
      <c r="AE134" s="628"/>
      <c r="AF134" s="628"/>
      <c r="AG134" s="628"/>
      <c r="AH134" s="628"/>
      <c r="AI134" s="628"/>
      <c r="AJ134" s="628"/>
      <c r="AK134" s="628"/>
      <c r="AL134" s="628"/>
      <c r="AM134" s="628"/>
      <c r="AN134" s="628"/>
      <c r="AO134" s="628"/>
      <c r="AP134" s="628"/>
      <c r="AQ134" s="628"/>
      <c r="AR134" s="628"/>
      <c r="AS134" s="628"/>
      <c r="AT134" s="628"/>
      <c r="AU134" s="628"/>
      <c r="AV134" s="628"/>
      <c r="AW134" s="628"/>
      <c r="AX134" s="628"/>
      <c r="AY134" s="628"/>
      <c r="AZ134" s="628"/>
      <c r="BA134" s="628"/>
      <c r="BB134" s="628"/>
      <c r="BC134" s="628"/>
      <c r="BD134" s="628"/>
      <c r="BE134" s="628"/>
      <c r="BF134" s="628"/>
      <c r="BG134" s="628"/>
      <c r="BH134" s="628"/>
      <c r="BI134" s="628"/>
      <c r="BJ134" s="628"/>
      <c r="BK134" s="628"/>
      <c r="BL134" s="628"/>
      <c r="BM134" s="628"/>
      <c r="BN134" s="628"/>
      <c r="BO134" s="628"/>
      <c r="BP134" s="628"/>
      <c r="BQ134" s="628"/>
      <c r="BR134" s="628"/>
      <c r="BS134" s="628"/>
      <c r="BT134" s="628"/>
    </row>
    <row r="135" spans="1:72" ht="21.75" customHeight="1" x14ac:dyDescent="0.25">
      <c r="A135" s="703">
        <v>1650</v>
      </c>
      <c r="B135" s="721" t="s">
        <v>446</v>
      </c>
      <c r="C135" s="719" t="s">
        <v>834</v>
      </c>
      <c r="D135" s="720">
        <v>75004054</v>
      </c>
      <c r="E135" s="617" t="s">
        <v>435</v>
      </c>
      <c r="F135" s="972" t="s">
        <v>842</v>
      </c>
      <c r="G135" s="973"/>
      <c r="H135" s="973"/>
      <c r="I135" s="973"/>
      <c r="J135" s="973"/>
      <c r="K135" s="973"/>
      <c r="L135" s="973"/>
      <c r="M135" s="973"/>
      <c r="N135" s="973"/>
      <c r="O135" s="628"/>
      <c r="P135" s="628"/>
      <c r="Q135" s="628"/>
      <c r="R135" s="628"/>
      <c r="S135" s="628"/>
      <c r="T135" s="628"/>
      <c r="U135" s="628"/>
      <c r="V135" s="628"/>
      <c r="W135" s="628"/>
      <c r="X135" s="628"/>
      <c r="Y135" s="628"/>
      <c r="Z135" s="628"/>
      <c r="AA135" s="628"/>
      <c r="AB135" s="628"/>
      <c r="AC135" s="628"/>
      <c r="AD135" s="628"/>
      <c r="AE135" s="628"/>
      <c r="AF135" s="628"/>
      <c r="AG135" s="628"/>
      <c r="AH135" s="628"/>
      <c r="AI135" s="628"/>
      <c r="AJ135" s="628"/>
      <c r="AK135" s="628"/>
      <c r="AL135" s="628"/>
      <c r="AM135" s="628"/>
      <c r="AN135" s="628"/>
      <c r="AO135" s="628"/>
      <c r="AP135" s="628"/>
      <c r="AQ135" s="628"/>
      <c r="AR135" s="628"/>
      <c r="AS135" s="628"/>
      <c r="AT135" s="628"/>
      <c r="AU135" s="628"/>
      <c r="AV135" s="628"/>
      <c r="AW135" s="628"/>
      <c r="AX135" s="628"/>
      <c r="AY135" s="628"/>
      <c r="AZ135" s="628"/>
      <c r="BA135" s="628"/>
      <c r="BB135" s="628"/>
      <c r="BC135" s="628"/>
      <c r="BD135" s="628"/>
      <c r="BE135" s="628"/>
      <c r="BF135" s="628"/>
      <c r="BG135" s="628"/>
      <c r="BH135" s="628"/>
      <c r="BI135" s="628"/>
      <c r="BJ135" s="628"/>
      <c r="BK135" s="628"/>
      <c r="BL135" s="628"/>
      <c r="BM135" s="628"/>
      <c r="BN135" s="628"/>
      <c r="BO135" s="628"/>
      <c r="BP135" s="628"/>
      <c r="BQ135" s="628"/>
      <c r="BR135" s="628"/>
      <c r="BS135" s="628"/>
      <c r="BT135" s="628"/>
    </row>
    <row r="136" spans="1:72" ht="21.75" customHeight="1" x14ac:dyDescent="0.25">
      <c r="A136" s="703">
        <v>1652</v>
      </c>
      <c r="B136" s="721" t="s">
        <v>445</v>
      </c>
      <c r="C136" s="719" t="s">
        <v>731</v>
      </c>
      <c r="D136" s="720">
        <v>71197699</v>
      </c>
      <c r="E136" s="617" t="s">
        <v>435</v>
      </c>
      <c r="F136" s="976"/>
      <c r="G136" s="977"/>
      <c r="H136" s="977"/>
      <c r="I136" s="977"/>
      <c r="J136" s="977"/>
      <c r="K136" s="977"/>
      <c r="L136" s="977"/>
      <c r="M136" s="977"/>
      <c r="N136" s="977"/>
      <c r="O136" s="628"/>
      <c r="P136" s="628"/>
      <c r="Q136" s="628"/>
      <c r="R136" s="628"/>
      <c r="S136" s="628"/>
      <c r="T136" s="628"/>
      <c r="U136" s="628"/>
      <c r="V136" s="628"/>
      <c r="W136" s="628"/>
      <c r="X136" s="628"/>
      <c r="Y136" s="628"/>
      <c r="Z136" s="628"/>
      <c r="AA136" s="628"/>
      <c r="AB136" s="628"/>
      <c r="AC136" s="628"/>
      <c r="AD136" s="628"/>
      <c r="AE136" s="628"/>
      <c r="AF136" s="628"/>
      <c r="AG136" s="628"/>
      <c r="AH136" s="628"/>
      <c r="AI136" s="628"/>
      <c r="AJ136" s="628"/>
      <c r="AK136" s="628"/>
      <c r="AL136" s="628"/>
      <c r="AM136" s="628"/>
      <c r="AN136" s="628"/>
      <c r="AO136" s="628"/>
      <c r="AP136" s="628"/>
      <c r="AQ136" s="628"/>
      <c r="AR136" s="628"/>
      <c r="AS136" s="628"/>
      <c r="AT136" s="628"/>
      <c r="AU136" s="628"/>
      <c r="AV136" s="628"/>
      <c r="AW136" s="628"/>
      <c r="AX136" s="628"/>
      <c r="AY136" s="628"/>
      <c r="AZ136" s="628"/>
      <c r="BA136" s="628"/>
      <c r="BB136" s="628"/>
      <c r="BC136" s="628"/>
      <c r="BD136" s="628"/>
      <c r="BE136" s="628"/>
      <c r="BF136" s="628"/>
      <c r="BG136" s="628"/>
      <c r="BH136" s="628"/>
      <c r="BI136" s="628"/>
      <c r="BJ136" s="628"/>
      <c r="BK136" s="628"/>
      <c r="BL136" s="628"/>
      <c r="BM136" s="628"/>
      <c r="BN136" s="628"/>
      <c r="BO136" s="628"/>
      <c r="BP136" s="628"/>
      <c r="BQ136" s="628"/>
      <c r="BR136" s="628"/>
      <c r="BS136" s="628"/>
      <c r="BT136" s="628"/>
    </row>
    <row r="137" spans="1:72" ht="15" x14ac:dyDescent="0.25">
      <c r="A137" s="703">
        <v>1653</v>
      </c>
      <c r="B137" s="721" t="s">
        <v>444</v>
      </c>
      <c r="C137" s="719" t="s">
        <v>835</v>
      </c>
      <c r="D137" s="720">
        <v>71197702</v>
      </c>
      <c r="E137" s="617" t="s">
        <v>435</v>
      </c>
      <c r="F137" s="972" t="s">
        <v>842</v>
      </c>
      <c r="G137" s="973"/>
      <c r="H137" s="973"/>
      <c r="I137" s="973"/>
      <c r="J137" s="973"/>
      <c r="K137" s="973"/>
      <c r="L137" s="973"/>
      <c r="M137" s="973"/>
      <c r="N137" s="973"/>
      <c r="O137" s="628"/>
      <c r="P137" s="628"/>
      <c r="Q137" s="628"/>
      <c r="R137" s="628"/>
      <c r="S137" s="628"/>
      <c r="T137" s="628"/>
      <c r="U137" s="628"/>
      <c r="V137" s="628"/>
      <c r="W137" s="628"/>
      <c r="X137" s="628"/>
      <c r="Y137" s="628"/>
      <c r="Z137" s="628"/>
      <c r="AA137" s="628"/>
      <c r="AB137" s="628"/>
      <c r="AC137" s="628"/>
      <c r="AD137" s="628"/>
      <c r="AE137" s="628"/>
      <c r="AF137" s="628"/>
      <c r="AG137" s="628"/>
      <c r="AH137" s="628"/>
      <c r="AI137" s="628"/>
      <c r="AJ137" s="628"/>
      <c r="AK137" s="628"/>
      <c r="AL137" s="628"/>
      <c r="AM137" s="628"/>
      <c r="AN137" s="628"/>
      <c r="AO137" s="628"/>
      <c r="AP137" s="628"/>
      <c r="AQ137" s="628"/>
      <c r="AR137" s="628"/>
      <c r="AS137" s="628"/>
      <c r="AT137" s="628"/>
      <c r="AU137" s="628"/>
      <c r="AV137" s="628"/>
      <c r="AW137" s="628"/>
      <c r="AX137" s="628"/>
      <c r="AY137" s="628"/>
      <c r="AZ137" s="628"/>
      <c r="BA137" s="628"/>
      <c r="BB137" s="628"/>
      <c r="BC137" s="628"/>
      <c r="BD137" s="628"/>
      <c r="BE137" s="628"/>
      <c r="BF137" s="628"/>
      <c r="BG137" s="628"/>
      <c r="BH137" s="628"/>
      <c r="BI137" s="628"/>
      <c r="BJ137" s="628"/>
      <c r="BK137" s="628"/>
      <c r="BL137" s="628"/>
      <c r="BM137" s="628"/>
      <c r="BN137" s="628"/>
      <c r="BO137" s="628"/>
      <c r="BP137" s="628"/>
      <c r="BQ137" s="628"/>
      <c r="BR137" s="628"/>
      <c r="BS137" s="628"/>
      <c r="BT137" s="628"/>
    </row>
    <row r="138" spans="1:72" s="547" customFormat="1" ht="18.75" customHeight="1" x14ac:dyDescent="0.2">
      <c r="A138" s="703">
        <v>1654</v>
      </c>
      <c r="B138" s="721" t="s">
        <v>443</v>
      </c>
      <c r="C138" s="723" t="s">
        <v>732</v>
      </c>
      <c r="D138" s="720">
        <v>71197737</v>
      </c>
      <c r="E138" s="617" t="s">
        <v>435</v>
      </c>
      <c r="F138" s="974"/>
      <c r="G138" s="975"/>
      <c r="H138" s="975"/>
      <c r="I138" s="975"/>
      <c r="J138" s="975"/>
      <c r="K138" s="975"/>
      <c r="L138" s="975"/>
      <c r="M138" s="975"/>
      <c r="N138" s="975"/>
      <c r="O138" s="604"/>
      <c r="P138" s="604"/>
      <c r="Q138" s="604"/>
      <c r="R138" s="604"/>
      <c r="S138" s="604"/>
      <c r="T138" s="604"/>
      <c r="U138" s="604"/>
      <c r="V138" s="604"/>
      <c r="W138" s="604"/>
      <c r="X138" s="604"/>
      <c r="Y138" s="604"/>
      <c r="Z138" s="604"/>
      <c r="AA138" s="604"/>
      <c r="AB138" s="604"/>
      <c r="AC138" s="604"/>
      <c r="AD138" s="604"/>
      <c r="AE138" s="604"/>
      <c r="AF138" s="604"/>
      <c r="AG138" s="604"/>
      <c r="AH138" s="604"/>
      <c r="AI138" s="604"/>
      <c r="AJ138" s="604"/>
      <c r="AK138" s="604"/>
      <c r="AL138" s="604"/>
      <c r="AM138" s="604"/>
      <c r="AN138" s="604"/>
      <c r="AO138" s="604"/>
      <c r="AP138" s="604"/>
      <c r="AQ138" s="604"/>
      <c r="AR138" s="604"/>
      <c r="AS138" s="604"/>
      <c r="AT138" s="604"/>
      <c r="AU138" s="604"/>
      <c r="AV138" s="604"/>
      <c r="AW138" s="604"/>
      <c r="AX138" s="604"/>
      <c r="AY138" s="604"/>
      <c r="AZ138" s="604"/>
      <c r="BA138" s="604"/>
      <c r="BB138" s="604"/>
      <c r="BC138" s="604"/>
      <c r="BD138" s="604"/>
      <c r="BE138" s="604"/>
      <c r="BF138" s="604"/>
      <c r="BG138" s="604"/>
      <c r="BH138" s="604"/>
      <c r="BI138" s="604"/>
      <c r="BJ138" s="604"/>
      <c r="BK138" s="604"/>
      <c r="BL138" s="604"/>
      <c r="BM138" s="604"/>
      <c r="BN138" s="604"/>
      <c r="BO138" s="604"/>
      <c r="BP138" s="604"/>
      <c r="BQ138" s="604"/>
      <c r="BR138" s="604"/>
      <c r="BS138" s="604"/>
      <c r="BT138" s="604"/>
    </row>
    <row r="139" spans="1:72" ht="15" x14ac:dyDescent="0.25">
      <c r="A139" s="703">
        <v>1656</v>
      </c>
      <c r="B139" s="721" t="s">
        <v>442</v>
      </c>
      <c r="C139" s="719" t="s">
        <v>798</v>
      </c>
      <c r="D139" s="720">
        <v>47921293</v>
      </c>
      <c r="E139" s="617" t="s">
        <v>435</v>
      </c>
      <c r="F139" s="974"/>
      <c r="G139" s="975"/>
      <c r="H139" s="975"/>
      <c r="I139" s="975"/>
      <c r="J139" s="975"/>
      <c r="K139" s="975"/>
      <c r="L139" s="975"/>
      <c r="M139" s="975"/>
      <c r="N139" s="975"/>
      <c r="O139" s="628"/>
      <c r="P139" s="628"/>
      <c r="Q139" s="628"/>
      <c r="R139" s="628"/>
      <c r="S139" s="628"/>
      <c r="T139" s="628"/>
      <c r="U139" s="628"/>
      <c r="V139" s="628"/>
      <c r="W139" s="628"/>
      <c r="X139" s="628"/>
      <c r="Y139" s="628"/>
      <c r="Z139" s="628"/>
      <c r="AA139" s="628"/>
      <c r="AB139" s="628"/>
      <c r="AC139" s="628"/>
      <c r="AD139" s="628"/>
      <c r="AE139" s="628"/>
      <c r="AF139" s="628"/>
      <c r="AG139" s="628"/>
      <c r="AH139" s="628"/>
      <c r="AI139" s="628"/>
      <c r="AJ139" s="628"/>
      <c r="AK139" s="628"/>
      <c r="AL139" s="628"/>
      <c r="AM139" s="628"/>
      <c r="AN139" s="628"/>
      <c r="AO139" s="628"/>
      <c r="AP139" s="628"/>
      <c r="AQ139" s="628"/>
      <c r="AR139" s="628"/>
      <c r="AS139" s="628"/>
      <c r="AT139" s="628"/>
      <c r="AU139" s="628"/>
      <c r="AV139" s="628"/>
      <c r="AW139" s="628"/>
      <c r="AX139" s="628"/>
      <c r="AY139" s="628"/>
      <c r="AZ139" s="628"/>
      <c r="BA139" s="628"/>
      <c r="BB139" s="628"/>
      <c r="BC139" s="628"/>
      <c r="BD139" s="628"/>
      <c r="BE139" s="628"/>
      <c r="BF139" s="628"/>
      <c r="BG139" s="628"/>
      <c r="BH139" s="628"/>
      <c r="BI139" s="628"/>
      <c r="BJ139" s="628"/>
      <c r="BK139" s="628"/>
      <c r="BL139" s="628"/>
      <c r="BM139" s="628"/>
      <c r="BN139" s="628"/>
      <c r="BO139" s="628"/>
      <c r="BP139" s="628"/>
      <c r="BQ139" s="628"/>
      <c r="BR139" s="628"/>
      <c r="BS139" s="628"/>
      <c r="BT139" s="628"/>
    </row>
    <row r="140" spans="1:72" ht="18.75" customHeight="1" x14ac:dyDescent="0.25">
      <c r="A140" s="703">
        <v>1657</v>
      </c>
      <c r="B140" s="721" t="s">
        <v>441</v>
      </c>
      <c r="C140" s="723" t="s">
        <v>837</v>
      </c>
      <c r="D140" s="720">
        <v>61985881</v>
      </c>
      <c r="E140" s="617" t="s">
        <v>435</v>
      </c>
      <c r="F140" s="972" t="s">
        <v>842</v>
      </c>
      <c r="G140" s="973"/>
      <c r="H140" s="973"/>
      <c r="I140" s="973"/>
      <c r="J140" s="973"/>
      <c r="K140" s="973"/>
      <c r="L140" s="973"/>
      <c r="M140" s="973"/>
      <c r="N140" s="973"/>
      <c r="O140" s="628"/>
      <c r="P140" s="628"/>
      <c r="Q140" s="628"/>
      <c r="R140" s="628"/>
      <c r="S140" s="628"/>
      <c r="T140" s="628"/>
      <c r="U140" s="628"/>
      <c r="V140" s="628"/>
      <c r="W140" s="628"/>
      <c r="X140" s="628"/>
      <c r="Y140" s="628"/>
      <c r="Z140" s="628"/>
      <c r="AA140" s="628"/>
      <c r="AB140" s="628"/>
      <c r="AC140" s="628"/>
      <c r="AD140" s="628"/>
      <c r="AE140" s="628"/>
      <c r="AF140" s="628"/>
      <c r="AG140" s="628"/>
      <c r="AH140" s="628"/>
      <c r="AI140" s="628"/>
      <c r="AJ140" s="628"/>
      <c r="AK140" s="628"/>
      <c r="AL140" s="628"/>
      <c r="AM140" s="628"/>
      <c r="AN140" s="628"/>
      <c r="AO140" s="628"/>
      <c r="AP140" s="628"/>
      <c r="AQ140" s="628"/>
      <c r="AR140" s="628"/>
      <c r="AS140" s="628"/>
      <c r="AT140" s="628"/>
      <c r="AU140" s="628"/>
      <c r="AV140" s="628"/>
      <c r="AW140" s="628"/>
      <c r="AX140" s="628"/>
      <c r="AY140" s="628"/>
      <c r="AZ140" s="628"/>
      <c r="BA140" s="628"/>
      <c r="BB140" s="628"/>
      <c r="BC140" s="628"/>
      <c r="BD140" s="628"/>
      <c r="BE140" s="628"/>
      <c r="BF140" s="628"/>
      <c r="BG140" s="628"/>
      <c r="BH140" s="628"/>
      <c r="BI140" s="628"/>
      <c r="BJ140" s="628"/>
      <c r="BK140" s="628"/>
      <c r="BL140" s="628"/>
      <c r="BM140" s="628"/>
      <c r="BN140" s="628"/>
      <c r="BO140" s="628"/>
      <c r="BP140" s="628"/>
      <c r="BQ140" s="628"/>
      <c r="BR140" s="628"/>
      <c r="BS140" s="628"/>
      <c r="BT140" s="628"/>
    </row>
    <row r="141" spans="1:72" ht="18.75" customHeight="1" x14ac:dyDescent="0.25">
      <c r="A141" s="703">
        <v>1658</v>
      </c>
      <c r="B141" s="721" t="s">
        <v>440</v>
      </c>
      <c r="C141" s="723" t="s">
        <v>836</v>
      </c>
      <c r="D141" s="720">
        <v>61985864</v>
      </c>
      <c r="E141" s="617" t="s">
        <v>435</v>
      </c>
      <c r="F141" s="972" t="s">
        <v>842</v>
      </c>
      <c r="G141" s="973"/>
      <c r="H141" s="973"/>
      <c r="I141" s="973"/>
      <c r="J141" s="973"/>
      <c r="K141" s="973"/>
      <c r="L141" s="973"/>
      <c r="M141" s="973"/>
      <c r="N141" s="973"/>
      <c r="O141" s="628"/>
      <c r="P141" s="628"/>
      <c r="Q141" s="628"/>
      <c r="R141" s="628"/>
      <c r="S141" s="628"/>
      <c r="T141" s="628"/>
      <c r="U141" s="628"/>
      <c r="V141" s="628"/>
      <c r="W141" s="628"/>
      <c r="X141" s="628"/>
      <c r="Y141" s="628"/>
      <c r="Z141" s="628"/>
      <c r="AA141" s="628"/>
      <c r="AB141" s="628"/>
      <c r="AC141" s="628"/>
      <c r="AD141" s="628"/>
      <c r="AE141" s="628"/>
      <c r="AF141" s="628"/>
      <c r="AG141" s="628"/>
      <c r="AH141" s="628"/>
      <c r="AI141" s="628"/>
      <c r="AJ141" s="628"/>
      <c r="AK141" s="628"/>
      <c r="AL141" s="628"/>
      <c r="AM141" s="628"/>
      <c r="AN141" s="628"/>
      <c r="AO141" s="628"/>
      <c r="AP141" s="628"/>
      <c r="AQ141" s="628"/>
      <c r="AR141" s="628"/>
      <c r="AS141" s="628"/>
      <c r="AT141" s="628"/>
      <c r="AU141" s="628"/>
      <c r="AV141" s="628"/>
      <c r="AW141" s="628"/>
      <c r="AX141" s="628"/>
      <c r="AY141" s="628"/>
      <c r="AZ141" s="628"/>
      <c r="BA141" s="628"/>
      <c r="BB141" s="628"/>
      <c r="BC141" s="628"/>
      <c r="BD141" s="628"/>
      <c r="BE141" s="628"/>
      <c r="BF141" s="628"/>
      <c r="BG141" s="628"/>
      <c r="BH141" s="628"/>
      <c r="BI141" s="628"/>
      <c r="BJ141" s="628"/>
      <c r="BK141" s="628"/>
      <c r="BL141" s="628"/>
      <c r="BM141" s="628"/>
      <c r="BN141" s="628"/>
      <c r="BO141" s="628"/>
      <c r="BP141" s="628"/>
      <c r="BQ141" s="628"/>
      <c r="BR141" s="628"/>
      <c r="BS141" s="628"/>
      <c r="BT141" s="628"/>
    </row>
    <row r="142" spans="1:72" ht="15" x14ac:dyDescent="0.25">
      <c r="A142" s="703">
        <v>1659</v>
      </c>
      <c r="B142" s="721" t="s">
        <v>439</v>
      </c>
      <c r="C142" s="723" t="s">
        <v>838</v>
      </c>
      <c r="D142" s="720">
        <v>61985872</v>
      </c>
      <c r="E142" s="617" t="s">
        <v>435</v>
      </c>
      <c r="F142" s="972" t="s">
        <v>842</v>
      </c>
      <c r="G142" s="973"/>
      <c r="H142" s="973"/>
      <c r="I142" s="973"/>
      <c r="J142" s="973"/>
      <c r="K142" s="973"/>
      <c r="L142" s="973"/>
      <c r="M142" s="973"/>
      <c r="N142" s="973"/>
      <c r="O142" s="628"/>
      <c r="P142" s="628"/>
      <c r="Q142" s="628"/>
      <c r="R142" s="628"/>
      <c r="S142" s="628"/>
      <c r="T142" s="628"/>
      <c r="U142" s="628"/>
      <c r="V142" s="628"/>
      <c r="W142" s="628"/>
      <c r="X142" s="628"/>
      <c r="Y142" s="628"/>
      <c r="Z142" s="628"/>
      <c r="AA142" s="628"/>
      <c r="AB142" s="628"/>
      <c r="AC142" s="628"/>
      <c r="AD142" s="628"/>
      <c r="AE142" s="628"/>
      <c r="AF142" s="628"/>
      <c r="AG142" s="628"/>
      <c r="AH142" s="628"/>
      <c r="AI142" s="628"/>
      <c r="AJ142" s="628"/>
      <c r="AK142" s="628"/>
      <c r="AL142" s="628"/>
      <c r="AM142" s="628"/>
      <c r="AN142" s="628"/>
      <c r="AO142" s="628"/>
      <c r="AP142" s="628"/>
      <c r="AQ142" s="628"/>
      <c r="AR142" s="628"/>
      <c r="AS142" s="628"/>
      <c r="AT142" s="628"/>
      <c r="AU142" s="628"/>
      <c r="AV142" s="628"/>
      <c r="AW142" s="628"/>
      <c r="AX142" s="628"/>
      <c r="AY142" s="628"/>
      <c r="AZ142" s="628"/>
      <c r="BA142" s="628"/>
      <c r="BB142" s="628"/>
      <c r="BC142" s="628"/>
      <c r="BD142" s="628"/>
      <c r="BE142" s="628"/>
      <c r="BF142" s="628"/>
      <c r="BG142" s="628"/>
      <c r="BH142" s="628"/>
      <c r="BI142" s="628"/>
      <c r="BJ142" s="628"/>
      <c r="BK142" s="628"/>
      <c r="BL142" s="628"/>
      <c r="BM142" s="628"/>
      <c r="BN142" s="628"/>
      <c r="BO142" s="628"/>
      <c r="BP142" s="628"/>
      <c r="BQ142" s="628"/>
      <c r="BR142" s="628"/>
      <c r="BS142" s="628"/>
      <c r="BT142" s="628"/>
    </row>
    <row r="143" spans="1:72" ht="16.5" customHeight="1" x14ac:dyDescent="0.25">
      <c r="A143" s="703">
        <v>1660</v>
      </c>
      <c r="B143" s="721" t="s">
        <v>438</v>
      </c>
      <c r="C143" s="719" t="s">
        <v>839</v>
      </c>
      <c r="D143" s="720">
        <v>61985902</v>
      </c>
      <c r="E143" s="617" t="s">
        <v>435</v>
      </c>
      <c r="F143" s="972" t="s">
        <v>842</v>
      </c>
      <c r="G143" s="973"/>
      <c r="H143" s="973"/>
      <c r="I143" s="973"/>
      <c r="J143" s="973"/>
      <c r="K143" s="973"/>
      <c r="L143" s="973"/>
      <c r="M143" s="973"/>
      <c r="N143" s="973"/>
      <c r="O143" s="628"/>
      <c r="P143" s="628"/>
      <c r="Q143" s="628"/>
      <c r="R143" s="628"/>
      <c r="S143" s="628"/>
      <c r="T143" s="628"/>
      <c r="U143" s="628"/>
      <c r="V143" s="628"/>
      <c r="W143" s="628"/>
      <c r="X143" s="628"/>
      <c r="Y143" s="628"/>
      <c r="Z143" s="628"/>
      <c r="AA143" s="628"/>
      <c r="AB143" s="628"/>
      <c r="AC143" s="628"/>
      <c r="AD143" s="628"/>
      <c r="AE143" s="628"/>
      <c r="AF143" s="628"/>
      <c r="AG143" s="628"/>
      <c r="AH143" s="628"/>
      <c r="AI143" s="628"/>
      <c r="AJ143" s="628"/>
      <c r="AK143" s="628"/>
      <c r="AL143" s="628"/>
      <c r="AM143" s="628"/>
      <c r="AN143" s="628"/>
      <c r="AO143" s="628"/>
      <c r="AP143" s="628"/>
      <c r="AQ143" s="628"/>
      <c r="AR143" s="628"/>
      <c r="AS143" s="628"/>
      <c r="AT143" s="628"/>
      <c r="AU143" s="628"/>
      <c r="AV143" s="628"/>
      <c r="AW143" s="628"/>
      <c r="AX143" s="628"/>
      <c r="AY143" s="628"/>
      <c r="AZ143" s="628"/>
      <c r="BA143" s="628"/>
      <c r="BB143" s="628"/>
      <c r="BC143" s="628"/>
      <c r="BD143" s="628"/>
      <c r="BE143" s="628"/>
      <c r="BF143" s="628"/>
      <c r="BG143" s="628"/>
      <c r="BH143" s="628"/>
      <c r="BI143" s="628"/>
      <c r="BJ143" s="628"/>
      <c r="BK143" s="628"/>
      <c r="BL143" s="628"/>
      <c r="BM143" s="628"/>
      <c r="BN143" s="628"/>
      <c r="BO143" s="628"/>
      <c r="BP143" s="628"/>
      <c r="BQ143" s="628"/>
      <c r="BR143" s="628"/>
      <c r="BS143" s="628"/>
      <c r="BT143" s="628"/>
    </row>
    <row r="144" spans="1:72" ht="15" x14ac:dyDescent="0.25">
      <c r="A144" s="703">
        <v>1661</v>
      </c>
      <c r="B144" s="721" t="s">
        <v>437</v>
      </c>
      <c r="C144" s="719" t="s">
        <v>840</v>
      </c>
      <c r="D144" s="720">
        <v>61985929</v>
      </c>
      <c r="E144" s="617" t="s">
        <v>435</v>
      </c>
      <c r="F144" s="972" t="s">
        <v>842</v>
      </c>
      <c r="G144" s="973"/>
      <c r="H144" s="973"/>
      <c r="I144" s="973"/>
      <c r="J144" s="973"/>
      <c r="K144" s="973"/>
      <c r="L144" s="973"/>
      <c r="M144" s="973"/>
      <c r="N144" s="973"/>
      <c r="O144" s="628"/>
      <c r="P144" s="628"/>
      <c r="Q144" s="628"/>
      <c r="R144" s="628"/>
      <c r="S144" s="628"/>
      <c r="T144" s="628"/>
      <c r="U144" s="628"/>
      <c r="V144" s="628"/>
      <c r="W144" s="628"/>
      <c r="X144" s="628"/>
      <c r="Y144" s="628"/>
      <c r="Z144" s="628"/>
      <c r="AA144" s="628"/>
      <c r="AB144" s="628"/>
      <c r="AC144" s="628"/>
      <c r="AD144" s="628"/>
      <c r="AE144" s="628"/>
      <c r="AF144" s="628"/>
      <c r="AG144" s="628"/>
      <c r="AH144" s="628"/>
      <c r="AI144" s="628"/>
      <c r="AJ144" s="628"/>
      <c r="AK144" s="628"/>
      <c r="AL144" s="628"/>
      <c r="AM144" s="628"/>
      <c r="AN144" s="628"/>
      <c r="AO144" s="628"/>
      <c r="AP144" s="628"/>
      <c r="AQ144" s="628"/>
      <c r="AR144" s="628"/>
      <c r="AS144" s="628"/>
      <c r="AT144" s="628"/>
      <c r="AU144" s="628"/>
      <c r="AV144" s="628"/>
      <c r="AW144" s="628"/>
      <c r="AX144" s="628"/>
      <c r="AY144" s="628"/>
      <c r="AZ144" s="628"/>
      <c r="BA144" s="628"/>
      <c r="BB144" s="628"/>
      <c r="BC144" s="628"/>
      <c r="BD144" s="628"/>
      <c r="BE144" s="628"/>
      <c r="BF144" s="628"/>
      <c r="BG144" s="628"/>
      <c r="BH144" s="628"/>
      <c r="BI144" s="628"/>
      <c r="BJ144" s="628"/>
      <c r="BK144" s="628"/>
      <c r="BL144" s="628"/>
      <c r="BM144" s="628"/>
      <c r="BN144" s="628"/>
      <c r="BO144" s="628"/>
      <c r="BP144" s="628"/>
      <c r="BQ144" s="628"/>
      <c r="BR144" s="628"/>
      <c r="BS144" s="628"/>
      <c r="BT144" s="628"/>
    </row>
    <row r="145" spans="1:72" ht="15" x14ac:dyDescent="0.25">
      <c r="A145" s="703">
        <v>1663</v>
      </c>
      <c r="B145" s="721" t="s">
        <v>436</v>
      </c>
      <c r="C145" s="719" t="s">
        <v>841</v>
      </c>
      <c r="D145" s="720">
        <v>61985911</v>
      </c>
      <c r="E145" s="617" t="s">
        <v>435</v>
      </c>
      <c r="F145" s="972" t="s">
        <v>842</v>
      </c>
      <c r="G145" s="973"/>
      <c r="H145" s="973"/>
      <c r="I145" s="973"/>
      <c r="J145" s="973"/>
      <c r="K145" s="973"/>
      <c r="L145" s="973"/>
      <c r="M145" s="973"/>
      <c r="N145" s="973"/>
      <c r="O145" s="628"/>
      <c r="P145" s="628"/>
      <c r="Q145" s="628"/>
      <c r="R145" s="628"/>
      <c r="S145" s="628"/>
      <c r="T145" s="628"/>
      <c r="U145" s="628"/>
      <c r="V145" s="628"/>
      <c r="W145" s="628"/>
      <c r="X145" s="628"/>
      <c r="Y145" s="628"/>
      <c r="Z145" s="628"/>
      <c r="AA145" s="628"/>
      <c r="AB145" s="628"/>
      <c r="AC145" s="628"/>
      <c r="AD145" s="628"/>
      <c r="AE145" s="628"/>
      <c r="AF145" s="628"/>
      <c r="AG145" s="628"/>
      <c r="AH145" s="628"/>
      <c r="AI145" s="628"/>
      <c r="AJ145" s="628"/>
      <c r="AK145" s="628"/>
      <c r="AL145" s="628"/>
      <c r="AM145" s="628"/>
      <c r="AN145" s="628"/>
      <c r="AO145" s="628"/>
      <c r="AP145" s="628"/>
      <c r="AQ145" s="628"/>
      <c r="AR145" s="628"/>
      <c r="AS145" s="628"/>
      <c r="AT145" s="628"/>
      <c r="AU145" s="628"/>
      <c r="AV145" s="628"/>
      <c r="AW145" s="628"/>
      <c r="AX145" s="628"/>
      <c r="AY145" s="628"/>
      <c r="AZ145" s="628"/>
      <c r="BA145" s="628"/>
      <c r="BB145" s="628"/>
      <c r="BC145" s="628"/>
      <c r="BD145" s="628"/>
      <c r="BE145" s="628"/>
      <c r="BF145" s="628"/>
      <c r="BG145" s="628"/>
      <c r="BH145" s="628"/>
      <c r="BI145" s="628"/>
      <c r="BJ145" s="628"/>
      <c r="BK145" s="628"/>
      <c r="BL145" s="628"/>
      <c r="BM145" s="628"/>
      <c r="BN145" s="628"/>
      <c r="BO145" s="628"/>
      <c r="BP145" s="628"/>
      <c r="BQ145" s="628"/>
      <c r="BR145" s="628"/>
      <c r="BS145" s="628"/>
      <c r="BT145" s="628"/>
    </row>
    <row r="146" spans="1:72" ht="20.25" customHeight="1" x14ac:dyDescent="0.25">
      <c r="A146" s="703">
        <v>1700</v>
      </c>
      <c r="B146" s="627" t="s">
        <v>434</v>
      </c>
      <c r="C146" s="716" t="s">
        <v>433</v>
      </c>
      <c r="D146" s="622" t="s">
        <v>432</v>
      </c>
      <c r="E146" s="717" t="s">
        <v>427</v>
      </c>
      <c r="F146" s="968"/>
      <c r="G146" s="969"/>
      <c r="H146" s="969"/>
      <c r="I146" s="969"/>
      <c r="J146" s="969"/>
      <c r="K146" s="969"/>
      <c r="L146" s="969"/>
      <c r="M146" s="969"/>
      <c r="N146" s="969"/>
      <c r="O146" s="628"/>
      <c r="P146" s="628"/>
      <c r="Q146" s="628"/>
      <c r="R146" s="628"/>
      <c r="S146" s="628"/>
      <c r="T146" s="628"/>
      <c r="U146" s="628"/>
      <c r="V146" s="628"/>
      <c r="W146" s="628"/>
      <c r="X146" s="628"/>
      <c r="Y146" s="628"/>
      <c r="Z146" s="628"/>
      <c r="AA146" s="628"/>
      <c r="AB146" s="628"/>
      <c r="AC146" s="628"/>
      <c r="AD146" s="628"/>
      <c r="AE146" s="628"/>
      <c r="AF146" s="628"/>
      <c r="AG146" s="628"/>
      <c r="AH146" s="628"/>
      <c r="AI146" s="628"/>
      <c r="AJ146" s="628"/>
      <c r="AK146" s="628"/>
      <c r="AL146" s="628"/>
      <c r="AM146" s="628"/>
      <c r="AN146" s="628"/>
      <c r="AO146" s="628"/>
      <c r="AP146" s="628"/>
      <c r="AQ146" s="628"/>
      <c r="AR146" s="628"/>
      <c r="AS146" s="628"/>
      <c r="AT146" s="628"/>
      <c r="AU146" s="628"/>
      <c r="AV146" s="628"/>
      <c r="AW146" s="628"/>
      <c r="AX146" s="628"/>
      <c r="AY146" s="628"/>
      <c r="AZ146" s="628"/>
      <c r="BA146" s="628"/>
      <c r="BB146" s="628"/>
      <c r="BC146" s="628"/>
      <c r="BD146" s="628"/>
      <c r="BE146" s="628"/>
      <c r="BF146" s="628"/>
      <c r="BG146" s="628"/>
      <c r="BH146" s="628"/>
      <c r="BI146" s="628"/>
      <c r="BJ146" s="628"/>
      <c r="BK146" s="628"/>
      <c r="BL146" s="628"/>
      <c r="BM146" s="628"/>
      <c r="BN146" s="628"/>
      <c r="BO146" s="628"/>
      <c r="BP146" s="628"/>
      <c r="BQ146" s="628"/>
      <c r="BR146" s="628"/>
      <c r="BS146" s="628"/>
      <c r="BT146" s="628"/>
    </row>
    <row r="147" spans="1:72" ht="31.5" customHeight="1" x14ac:dyDescent="0.25">
      <c r="A147" s="703">
        <v>1702</v>
      </c>
      <c r="B147" s="627" t="s">
        <v>932</v>
      </c>
      <c r="C147" s="726" t="s">
        <v>431</v>
      </c>
      <c r="D147" s="622" t="s">
        <v>430</v>
      </c>
      <c r="E147" s="727" t="s">
        <v>435</v>
      </c>
      <c r="F147" s="970" t="s">
        <v>905</v>
      </c>
      <c r="G147" s="971"/>
      <c r="H147" s="971"/>
      <c r="I147" s="971"/>
      <c r="J147" s="971"/>
      <c r="K147" s="971"/>
      <c r="L147" s="971"/>
      <c r="M147" s="971"/>
      <c r="N147" s="971"/>
      <c r="O147" s="727" t="s">
        <v>933</v>
      </c>
      <c r="P147" s="628"/>
      <c r="Q147" s="628"/>
      <c r="R147" s="628"/>
      <c r="S147" s="628"/>
      <c r="T147" s="628"/>
      <c r="U147" s="628"/>
      <c r="V147" s="628"/>
      <c r="W147" s="628"/>
      <c r="X147" s="628"/>
      <c r="Y147" s="628"/>
      <c r="Z147" s="628"/>
      <c r="AA147" s="628"/>
      <c r="AB147" s="628"/>
      <c r="AC147" s="628"/>
      <c r="AD147" s="628"/>
      <c r="AE147" s="628"/>
      <c r="AF147" s="628"/>
      <c r="AG147" s="628"/>
      <c r="AH147" s="628"/>
      <c r="AI147" s="628"/>
      <c r="AJ147" s="628"/>
      <c r="AK147" s="628"/>
      <c r="AL147" s="628"/>
      <c r="AM147" s="628"/>
      <c r="AN147" s="628"/>
      <c r="AO147" s="628"/>
      <c r="AP147" s="628"/>
      <c r="AQ147" s="628"/>
      <c r="AR147" s="628"/>
      <c r="AS147" s="628"/>
      <c r="AT147" s="628"/>
      <c r="AU147" s="628"/>
      <c r="AV147" s="628"/>
      <c r="AW147" s="628"/>
      <c r="AX147" s="628"/>
      <c r="AY147" s="628"/>
      <c r="AZ147" s="628"/>
      <c r="BA147" s="628"/>
      <c r="BB147" s="628"/>
      <c r="BC147" s="628"/>
      <c r="BD147" s="628"/>
      <c r="BE147" s="628"/>
      <c r="BF147" s="628"/>
      <c r="BG147" s="628"/>
      <c r="BH147" s="628"/>
      <c r="BI147" s="628"/>
      <c r="BJ147" s="628"/>
      <c r="BK147" s="628"/>
      <c r="BL147" s="628"/>
      <c r="BM147" s="628"/>
      <c r="BN147" s="628"/>
      <c r="BO147" s="628"/>
      <c r="BP147" s="628"/>
      <c r="BQ147" s="628"/>
      <c r="BR147" s="628"/>
      <c r="BS147" s="628"/>
      <c r="BT147" s="628"/>
    </row>
    <row r="148" spans="1:72" thickBot="1" x14ac:dyDescent="0.3">
      <c r="A148" s="728">
        <v>1704</v>
      </c>
      <c r="B148" s="629" t="s">
        <v>429</v>
      </c>
      <c r="C148" s="729" t="s">
        <v>843</v>
      </c>
      <c r="D148" s="630" t="s">
        <v>428</v>
      </c>
      <c r="E148" s="730" t="s">
        <v>427</v>
      </c>
      <c r="F148" s="968"/>
      <c r="G148" s="969"/>
      <c r="H148" s="969"/>
      <c r="I148" s="969"/>
      <c r="J148" s="969"/>
      <c r="K148" s="969"/>
      <c r="L148" s="969"/>
      <c r="M148" s="969"/>
      <c r="N148" s="969"/>
      <c r="O148" s="628"/>
      <c r="P148" s="628"/>
      <c r="Q148" s="628"/>
      <c r="R148" s="628"/>
      <c r="S148" s="628"/>
      <c r="T148" s="628"/>
      <c r="U148" s="628"/>
      <c r="V148" s="628"/>
      <c r="W148" s="628"/>
      <c r="X148" s="628"/>
      <c r="Y148" s="628"/>
      <c r="Z148" s="628"/>
      <c r="AA148" s="628"/>
      <c r="AB148" s="628"/>
      <c r="AC148" s="628"/>
      <c r="AD148" s="628"/>
      <c r="AE148" s="628"/>
      <c r="AF148" s="628"/>
      <c r="AG148" s="628"/>
      <c r="AH148" s="628"/>
      <c r="AI148" s="628"/>
      <c r="AJ148" s="628"/>
      <c r="AK148" s="628"/>
      <c r="AL148" s="628"/>
      <c r="AM148" s="628"/>
      <c r="AN148" s="628"/>
      <c r="AO148" s="628"/>
      <c r="AP148" s="628"/>
      <c r="AQ148" s="628"/>
      <c r="AR148" s="628"/>
      <c r="AS148" s="628"/>
      <c r="AT148" s="628"/>
      <c r="AU148" s="628"/>
      <c r="AV148" s="628"/>
      <c r="AW148" s="628"/>
      <c r="AX148" s="628"/>
      <c r="AY148" s="628"/>
      <c r="AZ148" s="628"/>
      <c r="BA148" s="628"/>
      <c r="BB148" s="628"/>
      <c r="BC148" s="628"/>
      <c r="BD148" s="628"/>
      <c r="BE148" s="628"/>
      <c r="BF148" s="628"/>
      <c r="BG148" s="628"/>
      <c r="BH148" s="628"/>
      <c r="BI148" s="628"/>
      <c r="BJ148" s="628"/>
      <c r="BK148" s="628"/>
      <c r="BL148" s="628"/>
      <c r="BM148" s="628"/>
      <c r="BN148" s="628"/>
      <c r="BO148" s="628"/>
      <c r="BP148" s="628"/>
      <c r="BQ148" s="628"/>
      <c r="BR148" s="628"/>
      <c r="BS148" s="628"/>
      <c r="BT148" s="628"/>
    </row>
    <row r="149" spans="1:72" s="548" customFormat="1" ht="17.25" customHeight="1" thickTop="1" x14ac:dyDescent="0.25">
      <c r="A149" s="731"/>
      <c r="B149" s="732"/>
      <c r="C149" s="733"/>
      <c r="D149" s="734"/>
      <c r="E149" s="733"/>
      <c r="F149" s="734"/>
      <c r="G149" s="734"/>
      <c r="H149" s="734"/>
      <c r="I149" s="734"/>
      <c r="J149" s="734"/>
      <c r="K149" s="734"/>
      <c r="L149" s="734"/>
      <c r="M149" s="734"/>
      <c r="N149" s="734"/>
      <c r="O149" s="615"/>
      <c r="P149" s="615"/>
      <c r="Q149" s="615"/>
      <c r="R149" s="615"/>
      <c r="S149" s="615"/>
      <c r="T149" s="615"/>
      <c r="U149" s="615"/>
      <c r="V149" s="615"/>
      <c r="W149" s="615"/>
      <c r="X149" s="615"/>
      <c r="Y149" s="615"/>
      <c r="Z149" s="615"/>
      <c r="AA149" s="615"/>
      <c r="AB149" s="615"/>
      <c r="AC149" s="615"/>
      <c r="AD149" s="615"/>
      <c r="AE149" s="615"/>
      <c r="AF149" s="615"/>
      <c r="AG149" s="615"/>
      <c r="AH149" s="615"/>
      <c r="AI149" s="615"/>
      <c r="AJ149" s="615"/>
      <c r="AK149" s="615"/>
      <c r="AL149" s="615"/>
      <c r="AM149" s="615"/>
      <c r="AN149" s="615"/>
      <c r="AO149" s="615"/>
      <c r="AP149" s="615"/>
      <c r="AQ149" s="615"/>
      <c r="AR149" s="615"/>
      <c r="AS149" s="615"/>
      <c r="AT149" s="615"/>
      <c r="AU149" s="615"/>
      <c r="AV149" s="615"/>
      <c r="AW149" s="615"/>
      <c r="AX149" s="615"/>
      <c r="AY149" s="615"/>
      <c r="AZ149" s="615"/>
      <c r="BA149" s="615"/>
      <c r="BB149" s="615"/>
      <c r="BC149" s="615"/>
      <c r="BD149" s="615"/>
      <c r="BE149" s="615"/>
      <c r="BF149" s="615"/>
      <c r="BG149" s="615"/>
      <c r="BH149" s="615"/>
      <c r="BI149" s="615"/>
      <c r="BJ149" s="615"/>
      <c r="BK149" s="615"/>
      <c r="BL149" s="615"/>
      <c r="BM149" s="615"/>
      <c r="BN149" s="615"/>
      <c r="BO149" s="615"/>
      <c r="BP149" s="615"/>
      <c r="BQ149" s="615"/>
      <c r="BR149" s="615"/>
      <c r="BS149" s="615"/>
      <c r="BT149" s="615"/>
    </row>
    <row r="150" spans="1:72" s="548" customFormat="1" ht="17.25" customHeight="1" x14ac:dyDescent="0.25">
      <c r="A150" s="731"/>
      <c r="B150" s="732"/>
      <c r="C150" s="733"/>
      <c r="D150" s="734"/>
      <c r="E150" s="733"/>
      <c r="F150" s="734"/>
      <c r="G150" s="734"/>
      <c r="H150" s="734"/>
      <c r="I150" s="734"/>
      <c r="J150" s="734"/>
      <c r="K150" s="734"/>
      <c r="L150" s="734"/>
      <c r="M150" s="734"/>
      <c r="N150" s="734"/>
      <c r="O150" s="615"/>
      <c r="P150" s="615"/>
      <c r="Q150" s="615"/>
      <c r="R150" s="615"/>
      <c r="S150" s="615"/>
      <c r="T150" s="615"/>
      <c r="U150" s="615"/>
      <c r="V150" s="615"/>
      <c r="W150" s="615"/>
      <c r="X150" s="615"/>
      <c r="Y150" s="615"/>
      <c r="Z150" s="615"/>
      <c r="AA150" s="615"/>
      <c r="AB150" s="615"/>
      <c r="AC150" s="615"/>
      <c r="AD150" s="615"/>
      <c r="AE150" s="615"/>
      <c r="AF150" s="615"/>
      <c r="AG150" s="615"/>
      <c r="AH150" s="615"/>
      <c r="AI150" s="615"/>
      <c r="AJ150" s="615"/>
      <c r="AK150" s="615"/>
      <c r="AL150" s="615"/>
      <c r="AM150" s="615"/>
      <c r="AN150" s="615"/>
      <c r="AO150" s="615"/>
      <c r="AP150" s="615"/>
      <c r="AQ150" s="615"/>
      <c r="AR150" s="615"/>
      <c r="AS150" s="615"/>
      <c r="AT150" s="615"/>
      <c r="AU150" s="615"/>
      <c r="AV150" s="615"/>
      <c r="AW150" s="615"/>
      <c r="AX150" s="615"/>
      <c r="AY150" s="615"/>
      <c r="AZ150" s="615"/>
      <c r="BA150" s="615"/>
      <c r="BB150" s="615"/>
      <c r="BC150" s="615"/>
      <c r="BD150" s="615"/>
      <c r="BE150" s="615"/>
      <c r="BF150" s="615"/>
      <c r="BG150" s="615"/>
      <c r="BH150" s="615"/>
      <c r="BI150" s="615"/>
      <c r="BJ150" s="615"/>
      <c r="BK150" s="615"/>
      <c r="BL150" s="615"/>
      <c r="BM150" s="615"/>
      <c r="BN150" s="615"/>
      <c r="BO150" s="615"/>
      <c r="BP150" s="615"/>
      <c r="BQ150" s="615"/>
      <c r="BR150" s="615"/>
      <c r="BS150" s="615"/>
      <c r="BT150" s="615"/>
    </row>
    <row r="151" spans="1:72" s="548" customFormat="1" ht="17.25" customHeight="1" x14ac:dyDescent="0.25">
      <c r="A151" s="731"/>
      <c r="B151" s="732"/>
      <c r="C151" s="733"/>
      <c r="D151" s="734"/>
      <c r="E151" s="733"/>
      <c r="F151" s="734"/>
      <c r="G151" s="734"/>
      <c r="H151" s="734"/>
      <c r="I151" s="734"/>
      <c r="J151" s="734"/>
      <c r="K151" s="734"/>
      <c r="L151" s="734"/>
      <c r="M151" s="734"/>
      <c r="N151" s="734"/>
      <c r="O151" s="615"/>
      <c r="P151" s="615"/>
      <c r="Q151" s="615"/>
      <c r="R151" s="615"/>
      <c r="S151" s="615"/>
      <c r="T151" s="615"/>
      <c r="U151" s="615"/>
      <c r="V151" s="615"/>
      <c r="W151" s="615"/>
      <c r="X151" s="615"/>
      <c r="Y151" s="615"/>
      <c r="Z151" s="615"/>
      <c r="AA151" s="615"/>
      <c r="AB151" s="615"/>
      <c r="AC151" s="615"/>
      <c r="AD151" s="615"/>
      <c r="AE151" s="615"/>
      <c r="AF151" s="615"/>
      <c r="AG151" s="615"/>
      <c r="AH151" s="615"/>
      <c r="AI151" s="615"/>
      <c r="AJ151" s="615"/>
      <c r="AK151" s="615"/>
      <c r="AL151" s="615"/>
      <c r="AM151" s="615"/>
      <c r="AN151" s="615"/>
      <c r="AO151" s="615"/>
      <c r="AP151" s="615"/>
      <c r="AQ151" s="615"/>
      <c r="AR151" s="615"/>
      <c r="AS151" s="615"/>
      <c r="AT151" s="615"/>
      <c r="AU151" s="615"/>
      <c r="AV151" s="615"/>
      <c r="AW151" s="615"/>
      <c r="AX151" s="615"/>
      <c r="AY151" s="615"/>
      <c r="AZ151" s="615"/>
      <c r="BA151" s="615"/>
      <c r="BB151" s="615"/>
      <c r="BC151" s="615"/>
      <c r="BD151" s="615"/>
      <c r="BE151" s="615"/>
      <c r="BF151" s="615"/>
      <c r="BG151" s="615"/>
      <c r="BH151" s="615"/>
      <c r="BI151" s="615"/>
      <c r="BJ151" s="615"/>
      <c r="BK151" s="615"/>
      <c r="BL151" s="615"/>
      <c r="BM151" s="615"/>
      <c r="BN151" s="615"/>
      <c r="BO151" s="615"/>
      <c r="BP151" s="615"/>
      <c r="BQ151" s="615"/>
      <c r="BR151" s="615"/>
      <c r="BS151" s="615"/>
      <c r="BT151" s="615"/>
    </row>
    <row r="152" spans="1:72" s="548" customFormat="1" ht="17.25" customHeight="1" x14ac:dyDescent="0.25">
      <c r="A152" s="731"/>
      <c r="B152" s="732"/>
      <c r="C152" s="733"/>
      <c r="D152" s="734"/>
      <c r="E152" s="733"/>
      <c r="F152" s="734"/>
      <c r="G152" s="734"/>
      <c r="H152" s="734"/>
      <c r="I152" s="734"/>
      <c r="J152" s="734"/>
      <c r="K152" s="734"/>
      <c r="L152" s="734"/>
      <c r="M152" s="734"/>
      <c r="N152" s="734"/>
      <c r="O152" s="615"/>
      <c r="P152" s="615"/>
      <c r="Q152" s="615"/>
      <c r="R152" s="615"/>
      <c r="S152" s="615"/>
      <c r="T152" s="615"/>
      <c r="U152" s="615"/>
      <c r="V152" s="615"/>
      <c r="W152" s="615"/>
      <c r="X152" s="615"/>
      <c r="Y152" s="615"/>
      <c r="Z152" s="615"/>
      <c r="AA152" s="615"/>
      <c r="AB152" s="615"/>
      <c r="AC152" s="615"/>
      <c r="AD152" s="615"/>
      <c r="AE152" s="615"/>
      <c r="AF152" s="615"/>
      <c r="AG152" s="615"/>
      <c r="AH152" s="615"/>
      <c r="AI152" s="615"/>
      <c r="AJ152" s="615"/>
      <c r="AK152" s="615"/>
      <c r="AL152" s="615"/>
      <c r="AM152" s="615"/>
      <c r="AN152" s="615"/>
      <c r="AO152" s="615"/>
      <c r="AP152" s="615"/>
      <c r="AQ152" s="615"/>
      <c r="AR152" s="615"/>
      <c r="AS152" s="615"/>
      <c r="AT152" s="615"/>
      <c r="AU152" s="615"/>
      <c r="AV152" s="615"/>
      <c r="AW152" s="615"/>
      <c r="AX152" s="615"/>
      <c r="AY152" s="615"/>
      <c r="AZ152" s="615"/>
      <c r="BA152" s="615"/>
      <c r="BB152" s="615"/>
      <c r="BC152" s="615"/>
      <c r="BD152" s="615"/>
      <c r="BE152" s="615"/>
      <c r="BF152" s="615"/>
      <c r="BG152" s="615"/>
      <c r="BH152" s="615"/>
      <c r="BI152" s="615"/>
      <c r="BJ152" s="615"/>
      <c r="BK152" s="615"/>
      <c r="BL152" s="615"/>
      <c r="BM152" s="615"/>
      <c r="BN152" s="615"/>
      <c r="BO152" s="615"/>
      <c r="BP152" s="615"/>
      <c r="BQ152" s="615"/>
      <c r="BR152" s="615"/>
      <c r="BS152" s="615"/>
      <c r="BT152" s="615"/>
    </row>
    <row r="153" spans="1:72" s="548" customFormat="1" ht="17.25" customHeight="1" x14ac:dyDescent="0.25">
      <c r="A153" s="731"/>
      <c r="B153" s="732"/>
      <c r="C153" s="733"/>
      <c r="D153" s="734"/>
      <c r="E153" s="733"/>
      <c r="F153" s="734"/>
      <c r="G153" s="734"/>
      <c r="H153" s="734"/>
      <c r="I153" s="734"/>
      <c r="J153" s="734"/>
      <c r="K153" s="734"/>
      <c r="L153" s="734"/>
      <c r="M153" s="734"/>
      <c r="N153" s="734"/>
      <c r="O153" s="615"/>
      <c r="P153" s="615"/>
      <c r="Q153" s="615"/>
      <c r="R153" s="615"/>
      <c r="S153" s="615"/>
      <c r="T153" s="615"/>
      <c r="U153" s="615"/>
      <c r="V153" s="615"/>
      <c r="W153" s="615"/>
      <c r="X153" s="615"/>
      <c r="Y153" s="615"/>
      <c r="Z153" s="615"/>
      <c r="AA153" s="615"/>
      <c r="AB153" s="615"/>
      <c r="AC153" s="615"/>
      <c r="AD153" s="615"/>
      <c r="AE153" s="615"/>
      <c r="AF153" s="615"/>
      <c r="AG153" s="615"/>
      <c r="AH153" s="615"/>
      <c r="AI153" s="615"/>
      <c r="AJ153" s="615"/>
      <c r="AK153" s="615"/>
      <c r="AL153" s="615"/>
      <c r="AM153" s="615"/>
      <c r="AN153" s="615"/>
      <c r="AO153" s="615"/>
      <c r="AP153" s="615"/>
      <c r="AQ153" s="615"/>
      <c r="AR153" s="615"/>
      <c r="AS153" s="615"/>
      <c r="AT153" s="615"/>
      <c r="AU153" s="615"/>
      <c r="AV153" s="615"/>
      <c r="AW153" s="615"/>
      <c r="AX153" s="615"/>
      <c r="AY153" s="615"/>
      <c r="AZ153" s="615"/>
      <c r="BA153" s="615"/>
      <c r="BB153" s="615"/>
      <c r="BC153" s="615"/>
      <c r="BD153" s="615"/>
      <c r="BE153" s="615"/>
      <c r="BF153" s="615"/>
      <c r="BG153" s="615"/>
      <c r="BH153" s="615"/>
      <c r="BI153" s="615"/>
      <c r="BJ153" s="615"/>
      <c r="BK153" s="615"/>
      <c r="BL153" s="615"/>
      <c r="BM153" s="615"/>
      <c r="BN153" s="615"/>
      <c r="BO153" s="615"/>
      <c r="BP153" s="615"/>
      <c r="BQ153" s="615"/>
      <c r="BR153" s="615"/>
      <c r="BS153" s="615"/>
      <c r="BT153" s="615"/>
    </row>
    <row r="154" spans="1:72" s="548" customFormat="1" ht="17.25" customHeight="1" x14ac:dyDescent="0.25">
      <c r="A154" s="731"/>
      <c r="B154" s="732"/>
      <c r="C154" s="733"/>
      <c r="D154" s="734"/>
      <c r="E154" s="733"/>
      <c r="F154" s="734"/>
      <c r="G154" s="734"/>
      <c r="H154" s="734"/>
      <c r="I154" s="734"/>
      <c r="J154" s="734"/>
      <c r="K154" s="734"/>
      <c r="L154" s="734"/>
      <c r="M154" s="734"/>
      <c r="N154" s="734"/>
      <c r="O154" s="615"/>
      <c r="P154" s="615"/>
      <c r="Q154" s="615"/>
      <c r="R154" s="615"/>
      <c r="S154" s="615"/>
      <c r="T154" s="615"/>
      <c r="U154" s="615"/>
      <c r="V154" s="615"/>
      <c r="W154" s="615"/>
      <c r="X154" s="615"/>
      <c r="Y154" s="615"/>
      <c r="Z154" s="615"/>
      <c r="AA154" s="615"/>
      <c r="AB154" s="615"/>
      <c r="AC154" s="615"/>
      <c r="AD154" s="615"/>
      <c r="AE154" s="615"/>
      <c r="AF154" s="615"/>
      <c r="AG154" s="615"/>
      <c r="AH154" s="615"/>
      <c r="AI154" s="615"/>
      <c r="AJ154" s="615"/>
      <c r="AK154" s="615"/>
      <c r="AL154" s="615"/>
      <c r="AM154" s="615"/>
      <c r="AN154" s="615"/>
      <c r="AO154" s="615"/>
      <c r="AP154" s="615"/>
      <c r="AQ154" s="615"/>
      <c r="AR154" s="615"/>
      <c r="AS154" s="615"/>
      <c r="AT154" s="615"/>
      <c r="AU154" s="615"/>
      <c r="AV154" s="615"/>
      <c r="AW154" s="615"/>
      <c r="AX154" s="615"/>
      <c r="AY154" s="615"/>
      <c r="AZ154" s="615"/>
      <c r="BA154" s="615"/>
      <c r="BB154" s="615"/>
      <c r="BC154" s="615"/>
      <c r="BD154" s="615"/>
      <c r="BE154" s="615"/>
      <c r="BF154" s="615"/>
      <c r="BG154" s="615"/>
      <c r="BH154" s="615"/>
      <c r="BI154" s="615"/>
      <c r="BJ154" s="615"/>
      <c r="BK154" s="615"/>
      <c r="BL154" s="615"/>
      <c r="BM154" s="615"/>
      <c r="BN154" s="615"/>
      <c r="BO154" s="615"/>
      <c r="BP154" s="615"/>
      <c r="BQ154" s="615"/>
      <c r="BR154" s="615"/>
      <c r="BS154" s="615"/>
      <c r="BT154" s="615"/>
    </row>
    <row r="155" spans="1:72" s="548" customFormat="1" ht="17.25" customHeight="1" x14ac:dyDescent="0.25">
      <c r="A155" s="731"/>
      <c r="B155" s="732"/>
      <c r="C155" s="735"/>
      <c r="D155" s="734"/>
      <c r="E155" s="733"/>
      <c r="F155" s="734"/>
      <c r="G155" s="734"/>
      <c r="H155" s="734"/>
      <c r="I155" s="734"/>
      <c r="J155" s="734"/>
      <c r="K155" s="734"/>
      <c r="L155" s="734"/>
      <c r="M155" s="734"/>
      <c r="N155" s="734"/>
      <c r="O155" s="615"/>
      <c r="P155" s="615"/>
      <c r="Q155" s="615"/>
      <c r="R155" s="615"/>
      <c r="S155" s="615"/>
      <c r="T155" s="615"/>
      <c r="U155" s="615"/>
      <c r="V155" s="615"/>
      <c r="W155" s="615"/>
      <c r="X155" s="615"/>
      <c r="Y155" s="615"/>
      <c r="Z155" s="615"/>
      <c r="AA155" s="615"/>
      <c r="AB155" s="615"/>
      <c r="AC155" s="615"/>
      <c r="AD155" s="615"/>
      <c r="AE155" s="615"/>
      <c r="AF155" s="615"/>
      <c r="AG155" s="615"/>
      <c r="AH155" s="615"/>
      <c r="AI155" s="615"/>
      <c r="AJ155" s="615"/>
      <c r="AK155" s="615"/>
      <c r="AL155" s="615"/>
      <c r="AM155" s="615"/>
      <c r="AN155" s="615"/>
      <c r="AO155" s="615"/>
      <c r="AP155" s="615"/>
      <c r="AQ155" s="615"/>
      <c r="AR155" s="615"/>
      <c r="AS155" s="615"/>
      <c r="AT155" s="615"/>
      <c r="AU155" s="615"/>
      <c r="AV155" s="615"/>
      <c r="AW155" s="615"/>
      <c r="AX155" s="615"/>
      <c r="AY155" s="615"/>
      <c r="AZ155" s="615"/>
      <c r="BA155" s="615"/>
      <c r="BB155" s="615"/>
      <c r="BC155" s="615"/>
      <c r="BD155" s="615"/>
      <c r="BE155" s="615"/>
      <c r="BF155" s="615"/>
      <c r="BG155" s="615"/>
      <c r="BH155" s="615"/>
      <c r="BI155" s="615"/>
      <c r="BJ155" s="615"/>
      <c r="BK155" s="615"/>
      <c r="BL155" s="615"/>
      <c r="BM155" s="615"/>
      <c r="BN155" s="615"/>
      <c r="BO155" s="615"/>
      <c r="BP155" s="615"/>
      <c r="BQ155" s="615"/>
      <c r="BR155" s="615"/>
      <c r="BS155" s="615"/>
      <c r="BT155" s="615"/>
    </row>
    <row r="156" spans="1:72" s="548" customFormat="1" ht="17.25" customHeight="1" x14ac:dyDescent="0.25">
      <c r="A156" s="731"/>
      <c r="B156" s="732"/>
      <c r="C156" s="733"/>
      <c r="D156" s="734"/>
      <c r="E156" s="733"/>
      <c r="F156" s="734"/>
      <c r="G156" s="734"/>
      <c r="H156" s="734"/>
      <c r="I156" s="734"/>
      <c r="J156" s="734"/>
      <c r="K156" s="734"/>
      <c r="L156" s="734"/>
      <c r="M156" s="734"/>
      <c r="N156" s="734"/>
      <c r="O156" s="615"/>
      <c r="P156" s="615"/>
      <c r="Q156" s="615"/>
      <c r="R156" s="615"/>
      <c r="S156" s="615"/>
      <c r="T156" s="615"/>
      <c r="U156" s="615"/>
      <c r="V156" s="615"/>
      <c r="W156" s="615"/>
      <c r="X156" s="615"/>
      <c r="Y156" s="615"/>
      <c r="Z156" s="615"/>
      <c r="AA156" s="615"/>
      <c r="AB156" s="615"/>
      <c r="AC156" s="615"/>
      <c r="AD156" s="615"/>
      <c r="AE156" s="615"/>
      <c r="AF156" s="615"/>
      <c r="AG156" s="615"/>
      <c r="AH156" s="615"/>
      <c r="AI156" s="615"/>
      <c r="AJ156" s="615"/>
      <c r="AK156" s="615"/>
      <c r="AL156" s="615"/>
      <c r="AM156" s="615"/>
      <c r="AN156" s="615"/>
      <c r="AO156" s="615"/>
      <c r="AP156" s="615"/>
      <c r="AQ156" s="615"/>
      <c r="AR156" s="615"/>
      <c r="AS156" s="615"/>
      <c r="AT156" s="615"/>
      <c r="AU156" s="615"/>
      <c r="AV156" s="615"/>
      <c r="AW156" s="615"/>
      <c r="AX156" s="615"/>
      <c r="AY156" s="615"/>
      <c r="AZ156" s="615"/>
      <c r="BA156" s="615"/>
      <c r="BB156" s="615"/>
      <c r="BC156" s="615"/>
      <c r="BD156" s="615"/>
      <c r="BE156" s="615"/>
      <c r="BF156" s="615"/>
      <c r="BG156" s="615"/>
      <c r="BH156" s="615"/>
      <c r="BI156" s="615"/>
      <c r="BJ156" s="615"/>
      <c r="BK156" s="615"/>
      <c r="BL156" s="615"/>
      <c r="BM156" s="615"/>
      <c r="BN156" s="615"/>
      <c r="BO156" s="615"/>
      <c r="BP156" s="615"/>
      <c r="BQ156" s="615"/>
      <c r="BR156" s="615"/>
      <c r="BS156" s="615"/>
      <c r="BT156" s="615"/>
    </row>
    <row r="157" spans="1:72" s="548" customFormat="1" ht="17.25" customHeight="1" x14ac:dyDescent="0.25">
      <c r="A157" s="731"/>
      <c r="B157" s="732"/>
      <c r="C157" s="733"/>
      <c r="D157" s="734"/>
      <c r="E157" s="733"/>
      <c r="F157" s="734"/>
      <c r="G157" s="734"/>
      <c r="H157" s="734"/>
      <c r="I157" s="734"/>
      <c r="J157" s="734"/>
      <c r="K157" s="734"/>
      <c r="L157" s="734"/>
      <c r="M157" s="734"/>
      <c r="N157" s="734"/>
      <c r="O157" s="615"/>
      <c r="P157" s="615"/>
      <c r="Q157" s="615"/>
      <c r="R157" s="615"/>
      <c r="S157" s="615"/>
      <c r="T157" s="615"/>
      <c r="U157" s="615"/>
      <c r="V157" s="615"/>
      <c r="W157" s="615"/>
      <c r="X157" s="615"/>
      <c r="Y157" s="615"/>
      <c r="Z157" s="615"/>
      <c r="AA157" s="615"/>
      <c r="AB157" s="615"/>
      <c r="AC157" s="615"/>
      <c r="AD157" s="615"/>
      <c r="AE157" s="615"/>
      <c r="AF157" s="615"/>
      <c r="AG157" s="615"/>
      <c r="AH157" s="615"/>
      <c r="AI157" s="615"/>
      <c r="AJ157" s="615"/>
      <c r="AK157" s="615"/>
      <c r="AL157" s="615"/>
      <c r="AM157" s="615"/>
      <c r="AN157" s="615"/>
      <c r="AO157" s="615"/>
      <c r="AP157" s="615"/>
      <c r="AQ157" s="615"/>
      <c r="AR157" s="615"/>
      <c r="AS157" s="615"/>
      <c r="AT157" s="615"/>
      <c r="AU157" s="615"/>
      <c r="AV157" s="615"/>
      <c r="AW157" s="615"/>
      <c r="AX157" s="615"/>
      <c r="AY157" s="615"/>
      <c r="AZ157" s="615"/>
      <c r="BA157" s="615"/>
      <c r="BB157" s="615"/>
      <c r="BC157" s="615"/>
      <c r="BD157" s="615"/>
      <c r="BE157" s="615"/>
      <c r="BF157" s="615"/>
      <c r="BG157" s="615"/>
      <c r="BH157" s="615"/>
      <c r="BI157" s="615"/>
      <c r="BJ157" s="615"/>
      <c r="BK157" s="615"/>
      <c r="BL157" s="615"/>
      <c r="BM157" s="615"/>
      <c r="BN157" s="615"/>
      <c r="BO157" s="615"/>
      <c r="BP157" s="615"/>
      <c r="BQ157" s="615"/>
      <c r="BR157" s="615"/>
      <c r="BS157" s="615"/>
      <c r="BT157" s="615"/>
    </row>
    <row r="158" spans="1:72" s="548" customFormat="1" ht="17.25" customHeight="1" x14ac:dyDescent="0.25">
      <c r="A158" s="731"/>
      <c r="B158" s="732"/>
      <c r="C158" s="733"/>
      <c r="D158" s="734"/>
      <c r="E158" s="733"/>
      <c r="F158" s="734"/>
      <c r="G158" s="734"/>
      <c r="H158" s="734"/>
      <c r="I158" s="734"/>
      <c r="J158" s="734"/>
      <c r="K158" s="734"/>
      <c r="L158" s="734"/>
      <c r="M158" s="734"/>
      <c r="N158" s="734"/>
      <c r="O158" s="615"/>
      <c r="P158" s="615"/>
      <c r="Q158" s="615"/>
      <c r="R158" s="615"/>
      <c r="S158" s="615"/>
      <c r="T158" s="615"/>
      <c r="U158" s="615"/>
      <c r="V158" s="615"/>
      <c r="W158" s="615"/>
      <c r="X158" s="615"/>
      <c r="Y158" s="615"/>
      <c r="Z158" s="615"/>
      <c r="AA158" s="615"/>
      <c r="AB158" s="615"/>
      <c r="AC158" s="615"/>
      <c r="AD158" s="615"/>
      <c r="AE158" s="615"/>
      <c r="AF158" s="615"/>
      <c r="AG158" s="615"/>
      <c r="AH158" s="615"/>
      <c r="AI158" s="615"/>
      <c r="AJ158" s="615"/>
      <c r="AK158" s="615"/>
      <c r="AL158" s="615"/>
      <c r="AM158" s="615"/>
      <c r="AN158" s="615"/>
      <c r="AO158" s="615"/>
      <c r="AP158" s="615"/>
      <c r="AQ158" s="615"/>
      <c r="AR158" s="615"/>
      <c r="AS158" s="615"/>
      <c r="AT158" s="615"/>
      <c r="AU158" s="615"/>
      <c r="AV158" s="615"/>
      <c r="AW158" s="615"/>
      <c r="AX158" s="615"/>
      <c r="AY158" s="615"/>
      <c r="AZ158" s="615"/>
      <c r="BA158" s="615"/>
      <c r="BB158" s="615"/>
      <c r="BC158" s="615"/>
      <c r="BD158" s="615"/>
      <c r="BE158" s="615"/>
      <c r="BF158" s="615"/>
      <c r="BG158" s="615"/>
      <c r="BH158" s="615"/>
      <c r="BI158" s="615"/>
      <c r="BJ158" s="615"/>
      <c r="BK158" s="615"/>
      <c r="BL158" s="615"/>
      <c r="BM158" s="615"/>
      <c r="BN158" s="615"/>
      <c r="BO158" s="615"/>
      <c r="BP158" s="615"/>
      <c r="BQ158" s="615"/>
      <c r="BR158" s="615"/>
      <c r="BS158" s="615"/>
      <c r="BT158" s="615"/>
    </row>
    <row r="159" spans="1:72" s="548" customFormat="1" ht="17.25" customHeight="1" x14ac:dyDescent="0.25">
      <c r="A159" s="731"/>
      <c r="B159" s="732"/>
      <c r="C159" s="733"/>
      <c r="D159" s="734"/>
      <c r="E159" s="733"/>
      <c r="F159" s="734"/>
      <c r="G159" s="734"/>
      <c r="H159" s="734"/>
      <c r="I159" s="734"/>
      <c r="J159" s="734"/>
      <c r="K159" s="734"/>
      <c r="L159" s="734"/>
      <c r="M159" s="734"/>
      <c r="N159" s="734"/>
      <c r="O159" s="615"/>
      <c r="P159" s="615"/>
      <c r="Q159" s="615"/>
      <c r="R159" s="615"/>
      <c r="S159" s="615"/>
      <c r="T159" s="615"/>
      <c r="U159" s="615"/>
      <c r="V159" s="615"/>
      <c r="W159" s="615"/>
      <c r="X159" s="615"/>
      <c r="Y159" s="615"/>
      <c r="Z159" s="615"/>
      <c r="AA159" s="615"/>
      <c r="AB159" s="615"/>
      <c r="AC159" s="615"/>
      <c r="AD159" s="615"/>
      <c r="AE159" s="615"/>
      <c r="AF159" s="615"/>
      <c r="AG159" s="615"/>
      <c r="AH159" s="615"/>
      <c r="AI159" s="615"/>
      <c r="AJ159" s="615"/>
      <c r="AK159" s="615"/>
      <c r="AL159" s="615"/>
      <c r="AM159" s="615"/>
      <c r="AN159" s="615"/>
      <c r="AO159" s="615"/>
      <c r="AP159" s="615"/>
      <c r="AQ159" s="615"/>
      <c r="AR159" s="615"/>
      <c r="AS159" s="615"/>
      <c r="AT159" s="615"/>
      <c r="AU159" s="615"/>
      <c r="AV159" s="615"/>
      <c r="AW159" s="615"/>
      <c r="AX159" s="615"/>
      <c r="AY159" s="615"/>
      <c r="AZ159" s="615"/>
      <c r="BA159" s="615"/>
      <c r="BB159" s="615"/>
      <c r="BC159" s="615"/>
      <c r="BD159" s="615"/>
      <c r="BE159" s="615"/>
      <c r="BF159" s="615"/>
      <c r="BG159" s="615"/>
      <c r="BH159" s="615"/>
      <c r="BI159" s="615"/>
      <c r="BJ159" s="615"/>
      <c r="BK159" s="615"/>
      <c r="BL159" s="615"/>
      <c r="BM159" s="615"/>
      <c r="BN159" s="615"/>
      <c r="BO159" s="615"/>
      <c r="BP159" s="615"/>
      <c r="BQ159" s="615"/>
      <c r="BR159" s="615"/>
      <c r="BS159" s="615"/>
      <c r="BT159" s="615"/>
    </row>
    <row r="160" spans="1:72" s="548" customFormat="1" ht="17.25" customHeight="1" x14ac:dyDescent="0.25">
      <c r="A160" s="731"/>
      <c r="B160" s="732"/>
      <c r="C160" s="733"/>
      <c r="D160" s="734"/>
      <c r="E160" s="733"/>
      <c r="F160" s="734"/>
      <c r="G160" s="734"/>
      <c r="H160" s="734"/>
      <c r="I160" s="734"/>
      <c r="J160" s="734"/>
      <c r="K160" s="734"/>
      <c r="L160" s="734"/>
      <c r="M160" s="734"/>
      <c r="N160" s="734"/>
      <c r="O160" s="615"/>
      <c r="P160" s="615"/>
      <c r="Q160" s="615"/>
      <c r="R160" s="615"/>
      <c r="S160" s="615"/>
      <c r="T160" s="615"/>
      <c r="U160" s="615"/>
      <c r="V160" s="615"/>
      <c r="W160" s="615"/>
      <c r="X160" s="615"/>
      <c r="Y160" s="615"/>
      <c r="Z160" s="615"/>
      <c r="AA160" s="615"/>
      <c r="AB160" s="615"/>
      <c r="AC160" s="615"/>
      <c r="AD160" s="615"/>
      <c r="AE160" s="615"/>
      <c r="AF160" s="615"/>
      <c r="AG160" s="615"/>
      <c r="AH160" s="615"/>
      <c r="AI160" s="615"/>
      <c r="AJ160" s="615"/>
      <c r="AK160" s="615"/>
      <c r="AL160" s="615"/>
      <c r="AM160" s="615"/>
      <c r="AN160" s="615"/>
      <c r="AO160" s="615"/>
      <c r="AP160" s="615"/>
      <c r="AQ160" s="615"/>
      <c r="AR160" s="615"/>
      <c r="AS160" s="615"/>
      <c r="AT160" s="615"/>
      <c r="AU160" s="615"/>
      <c r="AV160" s="615"/>
      <c r="AW160" s="615"/>
      <c r="AX160" s="615"/>
      <c r="AY160" s="615"/>
      <c r="AZ160" s="615"/>
      <c r="BA160" s="615"/>
      <c r="BB160" s="615"/>
      <c r="BC160" s="615"/>
      <c r="BD160" s="615"/>
      <c r="BE160" s="615"/>
      <c r="BF160" s="615"/>
      <c r="BG160" s="615"/>
      <c r="BH160" s="615"/>
      <c r="BI160" s="615"/>
      <c r="BJ160" s="615"/>
      <c r="BK160" s="615"/>
      <c r="BL160" s="615"/>
      <c r="BM160" s="615"/>
      <c r="BN160" s="615"/>
      <c r="BO160" s="615"/>
      <c r="BP160" s="615"/>
      <c r="BQ160" s="615"/>
      <c r="BR160" s="615"/>
      <c r="BS160" s="615"/>
      <c r="BT160" s="615"/>
    </row>
    <row r="161" spans="1:72" s="548" customFormat="1" ht="17.25" customHeight="1" x14ac:dyDescent="0.25">
      <c r="A161" s="731"/>
      <c r="B161" s="732"/>
      <c r="C161" s="733"/>
      <c r="D161" s="734"/>
      <c r="E161" s="733"/>
      <c r="F161" s="734"/>
      <c r="G161" s="734"/>
      <c r="H161" s="734"/>
      <c r="I161" s="734"/>
      <c r="J161" s="734"/>
      <c r="K161" s="734"/>
      <c r="L161" s="734"/>
      <c r="M161" s="734"/>
      <c r="N161" s="734"/>
      <c r="O161" s="615"/>
      <c r="P161" s="615"/>
      <c r="Q161" s="615"/>
      <c r="R161" s="615"/>
      <c r="S161" s="615"/>
      <c r="T161" s="615"/>
      <c r="U161" s="615"/>
      <c r="V161" s="615"/>
      <c r="W161" s="615"/>
      <c r="X161" s="615"/>
      <c r="Y161" s="615"/>
      <c r="Z161" s="615"/>
      <c r="AA161" s="615"/>
      <c r="AB161" s="615"/>
      <c r="AC161" s="615"/>
      <c r="AD161" s="615"/>
      <c r="AE161" s="615"/>
      <c r="AF161" s="615"/>
      <c r="AG161" s="615"/>
      <c r="AH161" s="615"/>
      <c r="AI161" s="615"/>
      <c r="AJ161" s="615"/>
      <c r="AK161" s="615"/>
      <c r="AL161" s="615"/>
      <c r="AM161" s="615"/>
      <c r="AN161" s="615"/>
      <c r="AO161" s="615"/>
      <c r="AP161" s="615"/>
      <c r="AQ161" s="615"/>
      <c r="AR161" s="615"/>
      <c r="AS161" s="615"/>
      <c r="AT161" s="615"/>
      <c r="AU161" s="615"/>
      <c r="AV161" s="615"/>
      <c r="AW161" s="615"/>
      <c r="AX161" s="615"/>
      <c r="AY161" s="615"/>
      <c r="AZ161" s="615"/>
      <c r="BA161" s="615"/>
      <c r="BB161" s="615"/>
      <c r="BC161" s="615"/>
      <c r="BD161" s="615"/>
      <c r="BE161" s="615"/>
      <c r="BF161" s="615"/>
      <c r="BG161" s="615"/>
      <c r="BH161" s="615"/>
      <c r="BI161" s="615"/>
      <c r="BJ161" s="615"/>
      <c r="BK161" s="615"/>
      <c r="BL161" s="615"/>
      <c r="BM161" s="615"/>
      <c r="BN161" s="615"/>
      <c r="BO161" s="615"/>
      <c r="BP161" s="615"/>
      <c r="BQ161" s="615"/>
      <c r="BR161" s="615"/>
      <c r="BS161" s="615"/>
      <c r="BT161" s="615"/>
    </row>
    <row r="162" spans="1:72" s="548" customFormat="1" ht="17.25" customHeight="1" x14ac:dyDescent="0.25">
      <c r="A162" s="731"/>
      <c r="B162" s="732"/>
      <c r="C162" s="733"/>
      <c r="D162" s="734"/>
      <c r="E162" s="733"/>
      <c r="F162" s="734"/>
      <c r="G162" s="734"/>
      <c r="H162" s="734"/>
      <c r="I162" s="734"/>
      <c r="J162" s="734"/>
      <c r="K162" s="734"/>
      <c r="L162" s="734"/>
      <c r="M162" s="734"/>
      <c r="N162" s="734"/>
      <c r="O162" s="615"/>
      <c r="P162" s="615"/>
      <c r="Q162" s="615"/>
      <c r="R162" s="615"/>
      <c r="S162" s="615"/>
      <c r="T162" s="615"/>
      <c r="U162" s="615"/>
      <c r="V162" s="615"/>
      <c r="W162" s="615"/>
      <c r="X162" s="615"/>
      <c r="Y162" s="615"/>
      <c r="Z162" s="615"/>
      <c r="AA162" s="615"/>
      <c r="AB162" s="615"/>
      <c r="AC162" s="615"/>
      <c r="AD162" s="615"/>
      <c r="AE162" s="615"/>
      <c r="AF162" s="615"/>
      <c r="AG162" s="615"/>
      <c r="AH162" s="615"/>
      <c r="AI162" s="615"/>
      <c r="AJ162" s="615"/>
      <c r="AK162" s="615"/>
      <c r="AL162" s="615"/>
      <c r="AM162" s="615"/>
      <c r="AN162" s="615"/>
      <c r="AO162" s="615"/>
      <c r="AP162" s="615"/>
      <c r="AQ162" s="615"/>
      <c r="AR162" s="615"/>
      <c r="AS162" s="615"/>
      <c r="AT162" s="615"/>
      <c r="AU162" s="615"/>
      <c r="AV162" s="615"/>
      <c r="AW162" s="615"/>
      <c r="AX162" s="615"/>
      <c r="AY162" s="615"/>
      <c r="AZ162" s="615"/>
      <c r="BA162" s="615"/>
      <c r="BB162" s="615"/>
      <c r="BC162" s="615"/>
      <c r="BD162" s="615"/>
      <c r="BE162" s="615"/>
      <c r="BF162" s="615"/>
      <c r="BG162" s="615"/>
      <c r="BH162" s="615"/>
      <c r="BI162" s="615"/>
      <c r="BJ162" s="615"/>
      <c r="BK162" s="615"/>
      <c r="BL162" s="615"/>
      <c r="BM162" s="615"/>
      <c r="BN162" s="615"/>
      <c r="BO162" s="615"/>
      <c r="BP162" s="615"/>
      <c r="BQ162" s="615"/>
      <c r="BR162" s="615"/>
      <c r="BS162" s="615"/>
      <c r="BT162" s="615"/>
    </row>
    <row r="163" spans="1:72" s="548" customFormat="1" ht="17.25" customHeight="1" x14ac:dyDescent="0.25">
      <c r="A163" s="731"/>
      <c r="B163" s="732"/>
      <c r="C163" s="733"/>
      <c r="D163" s="734"/>
      <c r="E163" s="733"/>
      <c r="F163" s="734"/>
      <c r="G163" s="734"/>
      <c r="H163" s="734"/>
      <c r="I163" s="734"/>
      <c r="J163" s="734"/>
      <c r="K163" s="734"/>
      <c r="L163" s="734"/>
      <c r="M163" s="734"/>
      <c r="N163" s="734"/>
      <c r="O163" s="615"/>
      <c r="P163" s="615"/>
      <c r="Q163" s="615"/>
      <c r="R163" s="615"/>
      <c r="S163" s="615"/>
      <c r="T163" s="615"/>
      <c r="U163" s="615"/>
      <c r="V163" s="615"/>
      <c r="W163" s="615"/>
      <c r="X163" s="615"/>
      <c r="Y163" s="615"/>
      <c r="Z163" s="615"/>
      <c r="AA163" s="615"/>
      <c r="AB163" s="615"/>
      <c r="AC163" s="615"/>
      <c r="AD163" s="615"/>
      <c r="AE163" s="615"/>
      <c r="AF163" s="615"/>
      <c r="AG163" s="615"/>
      <c r="AH163" s="615"/>
      <c r="AI163" s="615"/>
      <c r="AJ163" s="615"/>
      <c r="AK163" s="615"/>
      <c r="AL163" s="615"/>
      <c r="AM163" s="615"/>
      <c r="AN163" s="615"/>
      <c r="AO163" s="615"/>
      <c r="AP163" s="615"/>
      <c r="AQ163" s="615"/>
      <c r="AR163" s="615"/>
      <c r="AS163" s="615"/>
      <c r="AT163" s="615"/>
      <c r="AU163" s="615"/>
      <c r="AV163" s="615"/>
      <c r="AW163" s="615"/>
      <c r="AX163" s="615"/>
      <c r="AY163" s="615"/>
      <c r="AZ163" s="615"/>
      <c r="BA163" s="615"/>
      <c r="BB163" s="615"/>
      <c r="BC163" s="615"/>
      <c r="BD163" s="615"/>
      <c r="BE163" s="615"/>
      <c r="BF163" s="615"/>
      <c r="BG163" s="615"/>
      <c r="BH163" s="615"/>
      <c r="BI163" s="615"/>
      <c r="BJ163" s="615"/>
      <c r="BK163" s="615"/>
      <c r="BL163" s="615"/>
      <c r="BM163" s="615"/>
      <c r="BN163" s="615"/>
      <c r="BO163" s="615"/>
      <c r="BP163" s="615"/>
      <c r="BQ163" s="615"/>
      <c r="BR163" s="615"/>
      <c r="BS163" s="615"/>
      <c r="BT163" s="615"/>
    </row>
    <row r="164" spans="1:72" s="548" customFormat="1" ht="17.25" customHeight="1" x14ac:dyDescent="0.25">
      <c r="A164" s="731"/>
      <c r="B164" s="732"/>
      <c r="C164" s="733"/>
      <c r="D164" s="734"/>
      <c r="E164" s="733"/>
      <c r="F164" s="734"/>
      <c r="G164" s="734"/>
      <c r="H164" s="734"/>
      <c r="I164" s="734"/>
      <c r="J164" s="734"/>
      <c r="K164" s="734"/>
      <c r="L164" s="734"/>
      <c r="M164" s="734"/>
      <c r="N164" s="734"/>
      <c r="O164" s="615"/>
      <c r="P164" s="615"/>
      <c r="Q164" s="615"/>
      <c r="R164" s="615"/>
      <c r="S164" s="615"/>
      <c r="T164" s="615"/>
      <c r="U164" s="615"/>
      <c r="V164" s="615"/>
      <c r="W164" s="615"/>
      <c r="X164" s="615"/>
      <c r="Y164" s="615"/>
      <c r="Z164" s="615"/>
      <c r="AA164" s="615"/>
      <c r="AB164" s="615"/>
      <c r="AC164" s="615"/>
      <c r="AD164" s="615"/>
      <c r="AE164" s="615"/>
      <c r="AF164" s="615"/>
      <c r="AG164" s="615"/>
      <c r="AH164" s="615"/>
      <c r="AI164" s="615"/>
      <c r="AJ164" s="615"/>
      <c r="AK164" s="615"/>
      <c r="AL164" s="615"/>
      <c r="AM164" s="615"/>
      <c r="AN164" s="615"/>
      <c r="AO164" s="615"/>
      <c r="AP164" s="615"/>
      <c r="AQ164" s="615"/>
      <c r="AR164" s="615"/>
      <c r="AS164" s="615"/>
      <c r="AT164" s="615"/>
      <c r="AU164" s="615"/>
      <c r="AV164" s="615"/>
      <c r="AW164" s="615"/>
      <c r="AX164" s="615"/>
      <c r="AY164" s="615"/>
      <c r="AZ164" s="615"/>
      <c r="BA164" s="615"/>
      <c r="BB164" s="615"/>
      <c r="BC164" s="615"/>
      <c r="BD164" s="615"/>
      <c r="BE164" s="615"/>
      <c r="BF164" s="615"/>
      <c r="BG164" s="615"/>
      <c r="BH164" s="615"/>
      <c r="BI164" s="615"/>
      <c r="BJ164" s="615"/>
      <c r="BK164" s="615"/>
      <c r="BL164" s="615"/>
      <c r="BM164" s="615"/>
      <c r="BN164" s="615"/>
      <c r="BO164" s="615"/>
      <c r="BP164" s="615"/>
      <c r="BQ164" s="615"/>
      <c r="BR164" s="615"/>
      <c r="BS164" s="615"/>
      <c r="BT164" s="615"/>
    </row>
    <row r="165" spans="1:72" s="548" customFormat="1" ht="17.25" customHeight="1" x14ac:dyDescent="0.25">
      <c r="A165" s="731"/>
      <c r="B165" s="732"/>
      <c r="C165" s="733"/>
      <c r="D165" s="734"/>
      <c r="E165" s="733"/>
      <c r="F165" s="734"/>
      <c r="G165" s="734"/>
      <c r="H165" s="734"/>
      <c r="I165" s="734"/>
      <c r="J165" s="734"/>
      <c r="K165" s="734"/>
      <c r="L165" s="734"/>
      <c r="M165" s="734"/>
      <c r="N165" s="734"/>
      <c r="O165" s="615"/>
      <c r="P165" s="615"/>
      <c r="Q165" s="615"/>
      <c r="R165" s="615"/>
      <c r="S165" s="615"/>
      <c r="T165" s="615"/>
      <c r="U165" s="615"/>
      <c r="V165" s="615"/>
      <c r="W165" s="615"/>
      <c r="X165" s="615"/>
      <c r="Y165" s="615"/>
      <c r="Z165" s="615"/>
      <c r="AA165" s="615"/>
      <c r="AB165" s="615"/>
      <c r="AC165" s="615"/>
      <c r="AD165" s="615"/>
      <c r="AE165" s="615"/>
      <c r="AF165" s="615"/>
      <c r="AG165" s="615"/>
      <c r="AH165" s="615"/>
      <c r="AI165" s="615"/>
      <c r="AJ165" s="615"/>
      <c r="AK165" s="615"/>
      <c r="AL165" s="615"/>
      <c r="AM165" s="615"/>
      <c r="AN165" s="615"/>
      <c r="AO165" s="615"/>
      <c r="AP165" s="615"/>
      <c r="AQ165" s="615"/>
      <c r="AR165" s="615"/>
      <c r="AS165" s="615"/>
      <c r="AT165" s="615"/>
      <c r="AU165" s="615"/>
      <c r="AV165" s="615"/>
      <c r="AW165" s="615"/>
      <c r="AX165" s="615"/>
      <c r="AY165" s="615"/>
      <c r="AZ165" s="615"/>
      <c r="BA165" s="615"/>
      <c r="BB165" s="615"/>
      <c r="BC165" s="615"/>
      <c r="BD165" s="615"/>
      <c r="BE165" s="615"/>
      <c r="BF165" s="615"/>
      <c r="BG165" s="615"/>
      <c r="BH165" s="615"/>
      <c r="BI165" s="615"/>
      <c r="BJ165" s="615"/>
      <c r="BK165" s="615"/>
      <c r="BL165" s="615"/>
      <c r="BM165" s="615"/>
      <c r="BN165" s="615"/>
      <c r="BO165" s="615"/>
      <c r="BP165" s="615"/>
      <c r="BQ165" s="615"/>
      <c r="BR165" s="615"/>
      <c r="BS165" s="615"/>
      <c r="BT165" s="615"/>
    </row>
    <row r="166" spans="1:72" s="548" customFormat="1" ht="17.25" customHeight="1" x14ac:dyDescent="0.25">
      <c r="A166" s="731"/>
      <c r="B166" s="732"/>
      <c r="C166" s="733"/>
      <c r="D166" s="734"/>
      <c r="E166" s="733"/>
      <c r="F166" s="734"/>
      <c r="G166" s="734"/>
      <c r="H166" s="734"/>
      <c r="I166" s="734"/>
      <c r="J166" s="734"/>
      <c r="K166" s="734"/>
      <c r="L166" s="734"/>
      <c r="M166" s="734"/>
      <c r="N166" s="734"/>
      <c r="O166" s="615"/>
      <c r="P166" s="615"/>
      <c r="Q166" s="615"/>
      <c r="R166" s="615"/>
      <c r="S166" s="615"/>
      <c r="T166" s="615"/>
      <c r="U166" s="615"/>
      <c r="V166" s="615"/>
      <c r="W166" s="615"/>
      <c r="X166" s="615"/>
      <c r="Y166" s="615"/>
      <c r="Z166" s="615"/>
      <c r="AA166" s="615"/>
      <c r="AB166" s="615"/>
      <c r="AC166" s="615"/>
      <c r="AD166" s="615"/>
      <c r="AE166" s="615"/>
      <c r="AF166" s="615"/>
      <c r="AG166" s="615"/>
      <c r="AH166" s="615"/>
      <c r="AI166" s="615"/>
      <c r="AJ166" s="615"/>
      <c r="AK166" s="615"/>
      <c r="AL166" s="615"/>
      <c r="AM166" s="615"/>
      <c r="AN166" s="615"/>
      <c r="AO166" s="615"/>
      <c r="AP166" s="615"/>
      <c r="AQ166" s="615"/>
      <c r="AR166" s="615"/>
      <c r="AS166" s="615"/>
      <c r="AT166" s="615"/>
      <c r="AU166" s="615"/>
      <c r="AV166" s="615"/>
      <c r="AW166" s="615"/>
      <c r="AX166" s="615"/>
      <c r="AY166" s="615"/>
      <c r="AZ166" s="615"/>
      <c r="BA166" s="615"/>
      <c r="BB166" s="615"/>
      <c r="BC166" s="615"/>
      <c r="BD166" s="615"/>
      <c r="BE166" s="615"/>
      <c r="BF166" s="615"/>
      <c r="BG166" s="615"/>
      <c r="BH166" s="615"/>
      <c r="BI166" s="615"/>
      <c r="BJ166" s="615"/>
      <c r="BK166" s="615"/>
      <c r="BL166" s="615"/>
      <c r="BM166" s="615"/>
      <c r="BN166" s="615"/>
      <c r="BO166" s="615"/>
      <c r="BP166" s="615"/>
      <c r="BQ166" s="615"/>
      <c r="BR166" s="615"/>
      <c r="BS166" s="615"/>
      <c r="BT166" s="615"/>
    </row>
    <row r="167" spans="1:72" s="548" customFormat="1" ht="17.25" customHeight="1" x14ac:dyDescent="0.25">
      <c r="A167" s="731"/>
      <c r="B167" s="732"/>
      <c r="C167" s="733"/>
      <c r="D167" s="734"/>
      <c r="E167" s="733"/>
      <c r="F167" s="734"/>
      <c r="G167" s="734"/>
      <c r="H167" s="734"/>
      <c r="I167" s="734"/>
      <c r="J167" s="734"/>
      <c r="K167" s="734"/>
      <c r="L167" s="734"/>
      <c r="M167" s="734"/>
      <c r="N167" s="734"/>
      <c r="O167" s="615"/>
      <c r="P167" s="615"/>
      <c r="Q167" s="615"/>
      <c r="R167" s="615"/>
      <c r="S167" s="615"/>
      <c r="T167" s="615"/>
      <c r="U167" s="615"/>
      <c r="V167" s="615"/>
      <c r="W167" s="615"/>
      <c r="X167" s="615"/>
      <c r="Y167" s="615"/>
      <c r="Z167" s="615"/>
      <c r="AA167" s="615"/>
      <c r="AB167" s="615"/>
      <c r="AC167" s="615"/>
      <c r="AD167" s="615"/>
      <c r="AE167" s="615"/>
      <c r="AF167" s="615"/>
      <c r="AG167" s="615"/>
      <c r="AH167" s="615"/>
      <c r="AI167" s="615"/>
      <c r="AJ167" s="615"/>
      <c r="AK167" s="615"/>
      <c r="AL167" s="615"/>
      <c r="AM167" s="615"/>
      <c r="AN167" s="615"/>
      <c r="AO167" s="615"/>
      <c r="AP167" s="615"/>
      <c r="AQ167" s="615"/>
      <c r="AR167" s="615"/>
      <c r="AS167" s="615"/>
      <c r="AT167" s="615"/>
      <c r="AU167" s="615"/>
      <c r="AV167" s="615"/>
      <c r="AW167" s="615"/>
      <c r="AX167" s="615"/>
      <c r="AY167" s="615"/>
      <c r="AZ167" s="615"/>
      <c r="BA167" s="615"/>
      <c r="BB167" s="615"/>
      <c r="BC167" s="615"/>
      <c r="BD167" s="615"/>
      <c r="BE167" s="615"/>
      <c r="BF167" s="615"/>
      <c r="BG167" s="615"/>
      <c r="BH167" s="615"/>
      <c r="BI167" s="615"/>
      <c r="BJ167" s="615"/>
      <c r="BK167" s="615"/>
      <c r="BL167" s="615"/>
      <c r="BM167" s="615"/>
      <c r="BN167" s="615"/>
      <c r="BO167" s="615"/>
      <c r="BP167" s="615"/>
      <c r="BQ167" s="615"/>
      <c r="BR167" s="615"/>
      <c r="BS167" s="615"/>
      <c r="BT167" s="615"/>
    </row>
    <row r="168" spans="1:72" s="548" customFormat="1" ht="17.25" customHeight="1" x14ac:dyDescent="0.25">
      <c r="A168" s="731"/>
      <c r="B168" s="732"/>
      <c r="C168" s="733"/>
      <c r="D168" s="734"/>
      <c r="E168" s="733"/>
      <c r="F168" s="734"/>
      <c r="G168" s="734"/>
      <c r="H168" s="734"/>
      <c r="I168" s="734"/>
      <c r="J168" s="734"/>
      <c r="K168" s="734"/>
      <c r="L168" s="734"/>
      <c r="M168" s="734"/>
      <c r="N168" s="734"/>
      <c r="O168" s="615"/>
      <c r="P168" s="615"/>
      <c r="Q168" s="615"/>
      <c r="R168" s="615"/>
      <c r="S168" s="615"/>
      <c r="T168" s="615"/>
      <c r="U168" s="615"/>
      <c r="V168" s="615"/>
      <c r="W168" s="615"/>
      <c r="X168" s="615"/>
      <c r="Y168" s="615"/>
      <c r="Z168" s="615"/>
      <c r="AA168" s="615"/>
      <c r="AB168" s="615"/>
      <c r="AC168" s="615"/>
      <c r="AD168" s="615"/>
      <c r="AE168" s="615"/>
      <c r="AF168" s="615"/>
      <c r="AG168" s="615"/>
      <c r="AH168" s="615"/>
      <c r="AI168" s="615"/>
      <c r="AJ168" s="615"/>
      <c r="AK168" s="615"/>
      <c r="AL168" s="615"/>
      <c r="AM168" s="615"/>
      <c r="AN168" s="615"/>
      <c r="AO168" s="615"/>
      <c r="AP168" s="615"/>
      <c r="AQ168" s="615"/>
      <c r="AR168" s="615"/>
      <c r="AS168" s="615"/>
      <c r="AT168" s="615"/>
      <c r="AU168" s="615"/>
      <c r="AV168" s="615"/>
      <c r="AW168" s="615"/>
      <c r="AX168" s="615"/>
      <c r="AY168" s="615"/>
      <c r="AZ168" s="615"/>
      <c r="BA168" s="615"/>
      <c r="BB168" s="615"/>
      <c r="BC168" s="615"/>
      <c r="BD168" s="615"/>
      <c r="BE168" s="615"/>
      <c r="BF168" s="615"/>
      <c r="BG168" s="615"/>
      <c r="BH168" s="615"/>
      <c r="BI168" s="615"/>
      <c r="BJ168" s="615"/>
      <c r="BK168" s="615"/>
      <c r="BL168" s="615"/>
      <c r="BM168" s="615"/>
      <c r="BN168" s="615"/>
      <c r="BO168" s="615"/>
      <c r="BP168" s="615"/>
      <c r="BQ168" s="615"/>
      <c r="BR168" s="615"/>
      <c r="BS168" s="615"/>
      <c r="BT168" s="615"/>
    </row>
    <row r="169" spans="1:72" s="548" customFormat="1" ht="17.25" customHeight="1" x14ac:dyDescent="0.25">
      <c r="A169" s="731"/>
      <c r="B169" s="732"/>
      <c r="C169" s="733"/>
      <c r="D169" s="734"/>
      <c r="E169" s="733"/>
      <c r="F169" s="734"/>
      <c r="G169" s="734"/>
      <c r="H169" s="734"/>
      <c r="I169" s="734"/>
      <c r="J169" s="734"/>
      <c r="K169" s="734"/>
      <c r="L169" s="734"/>
      <c r="M169" s="734"/>
      <c r="N169" s="734"/>
      <c r="O169" s="615"/>
      <c r="P169" s="615"/>
      <c r="Q169" s="615"/>
      <c r="R169" s="615"/>
      <c r="S169" s="615"/>
      <c r="T169" s="615"/>
      <c r="U169" s="615"/>
      <c r="V169" s="615"/>
      <c r="W169" s="615"/>
      <c r="X169" s="615"/>
      <c r="Y169" s="615"/>
      <c r="Z169" s="615"/>
      <c r="AA169" s="615"/>
      <c r="AB169" s="615"/>
      <c r="AC169" s="615"/>
      <c r="AD169" s="615"/>
      <c r="AE169" s="615"/>
      <c r="AF169" s="615"/>
      <c r="AG169" s="615"/>
      <c r="AH169" s="615"/>
      <c r="AI169" s="615"/>
      <c r="AJ169" s="615"/>
      <c r="AK169" s="615"/>
      <c r="AL169" s="615"/>
      <c r="AM169" s="615"/>
      <c r="AN169" s="615"/>
      <c r="AO169" s="615"/>
      <c r="AP169" s="615"/>
      <c r="AQ169" s="615"/>
      <c r="AR169" s="615"/>
      <c r="AS169" s="615"/>
      <c r="AT169" s="615"/>
      <c r="AU169" s="615"/>
      <c r="AV169" s="615"/>
      <c r="AW169" s="615"/>
      <c r="AX169" s="615"/>
      <c r="AY169" s="615"/>
      <c r="AZ169" s="615"/>
      <c r="BA169" s="615"/>
      <c r="BB169" s="615"/>
      <c r="BC169" s="615"/>
      <c r="BD169" s="615"/>
      <c r="BE169" s="615"/>
      <c r="BF169" s="615"/>
      <c r="BG169" s="615"/>
      <c r="BH169" s="615"/>
      <c r="BI169" s="615"/>
      <c r="BJ169" s="615"/>
      <c r="BK169" s="615"/>
      <c r="BL169" s="615"/>
      <c r="BM169" s="615"/>
      <c r="BN169" s="615"/>
      <c r="BO169" s="615"/>
      <c r="BP169" s="615"/>
      <c r="BQ169" s="615"/>
      <c r="BR169" s="615"/>
      <c r="BS169" s="615"/>
      <c r="BT169" s="615"/>
    </row>
    <row r="170" spans="1:72" s="548" customFormat="1" ht="17.25" customHeight="1" x14ac:dyDescent="0.25">
      <c r="A170" s="731"/>
      <c r="B170" s="732"/>
      <c r="C170" s="733"/>
      <c r="D170" s="734"/>
      <c r="E170" s="733"/>
      <c r="F170" s="734"/>
      <c r="G170" s="734"/>
      <c r="H170" s="734"/>
      <c r="I170" s="734"/>
      <c r="J170" s="734"/>
      <c r="K170" s="734"/>
      <c r="L170" s="734"/>
      <c r="M170" s="734"/>
      <c r="N170" s="734"/>
      <c r="O170" s="615"/>
      <c r="P170" s="615"/>
      <c r="Q170" s="615"/>
      <c r="R170" s="615"/>
      <c r="S170" s="615"/>
      <c r="T170" s="615"/>
      <c r="U170" s="615"/>
      <c r="V170" s="615"/>
      <c r="W170" s="615"/>
      <c r="X170" s="615"/>
      <c r="Y170" s="615"/>
      <c r="Z170" s="615"/>
      <c r="AA170" s="615"/>
      <c r="AB170" s="615"/>
      <c r="AC170" s="615"/>
      <c r="AD170" s="615"/>
      <c r="AE170" s="615"/>
      <c r="AF170" s="615"/>
      <c r="AG170" s="615"/>
      <c r="AH170" s="615"/>
      <c r="AI170" s="615"/>
      <c r="AJ170" s="615"/>
      <c r="AK170" s="615"/>
      <c r="AL170" s="615"/>
      <c r="AM170" s="615"/>
      <c r="AN170" s="615"/>
      <c r="AO170" s="615"/>
      <c r="AP170" s="615"/>
      <c r="AQ170" s="615"/>
      <c r="AR170" s="615"/>
      <c r="AS170" s="615"/>
      <c r="AT170" s="615"/>
      <c r="AU170" s="615"/>
      <c r="AV170" s="615"/>
      <c r="AW170" s="615"/>
      <c r="AX170" s="615"/>
      <c r="AY170" s="615"/>
      <c r="AZ170" s="615"/>
      <c r="BA170" s="615"/>
      <c r="BB170" s="615"/>
      <c r="BC170" s="615"/>
      <c r="BD170" s="615"/>
      <c r="BE170" s="615"/>
      <c r="BF170" s="615"/>
      <c r="BG170" s="615"/>
      <c r="BH170" s="615"/>
      <c r="BI170" s="615"/>
      <c r="BJ170" s="615"/>
      <c r="BK170" s="615"/>
      <c r="BL170" s="615"/>
      <c r="BM170" s="615"/>
      <c r="BN170" s="615"/>
      <c r="BO170" s="615"/>
      <c r="BP170" s="615"/>
      <c r="BQ170" s="615"/>
      <c r="BR170" s="615"/>
      <c r="BS170" s="615"/>
      <c r="BT170" s="615"/>
    </row>
    <row r="171" spans="1:72" s="548" customFormat="1" ht="17.25" customHeight="1" x14ac:dyDescent="0.25">
      <c r="A171" s="731"/>
      <c r="B171" s="732"/>
      <c r="C171" s="733"/>
      <c r="D171" s="734"/>
      <c r="E171" s="733"/>
      <c r="F171" s="734"/>
      <c r="G171" s="734"/>
      <c r="H171" s="734"/>
      <c r="I171" s="734"/>
      <c r="J171" s="734"/>
      <c r="K171" s="734"/>
      <c r="L171" s="734"/>
      <c r="M171" s="734"/>
      <c r="N171" s="734"/>
      <c r="O171" s="615"/>
      <c r="P171" s="615"/>
      <c r="Q171" s="615"/>
      <c r="R171" s="615"/>
      <c r="S171" s="615"/>
      <c r="T171" s="615"/>
      <c r="U171" s="615"/>
      <c r="V171" s="615"/>
      <c r="W171" s="615"/>
      <c r="X171" s="615"/>
      <c r="Y171" s="615"/>
      <c r="Z171" s="615"/>
      <c r="AA171" s="615"/>
      <c r="AB171" s="615"/>
      <c r="AC171" s="615"/>
      <c r="AD171" s="615"/>
      <c r="AE171" s="615"/>
      <c r="AF171" s="615"/>
      <c r="AG171" s="615"/>
      <c r="AH171" s="615"/>
      <c r="AI171" s="615"/>
      <c r="AJ171" s="615"/>
      <c r="AK171" s="615"/>
      <c r="AL171" s="615"/>
      <c r="AM171" s="615"/>
      <c r="AN171" s="615"/>
      <c r="AO171" s="615"/>
      <c r="AP171" s="615"/>
      <c r="AQ171" s="615"/>
      <c r="AR171" s="615"/>
      <c r="AS171" s="615"/>
      <c r="AT171" s="615"/>
      <c r="AU171" s="615"/>
      <c r="AV171" s="615"/>
      <c r="AW171" s="615"/>
      <c r="AX171" s="615"/>
      <c r="AY171" s="615"/>
      <c r="AZ171" s="615"/>
      <c r="BA171" s="615"/>
      <c r="BB171" s="615"/>
      <c r="BC171" s="615"/>
      <c r="BD171" s="615"/>
      <c r="BE171" s="615"/>
      <c r="BF171" s="615"/>
      <c r="BG171" s="615"/>
      <c r="BH171" s="615"/>
      <c r="BI171" s="615"/>
      <c r="BJ171" s="615"/>
      <c r="BK171" s="615"/>
      <c r="BL171" s="615"/>
      <c r="BM171" s="615"/>
      <c r="BN171" s="615"/>
      <c r="BO171" s="615"/>
      <c r="BP171" s="615"/>
      <c r="BQ171" s="615"/>
      <c r="BR171" s="615"/>
      <c r="BS171" s="615"/>
      <c r="BT171" s="615"/>
    </row>
    <row r="172" spans="1:72" s="548" customFormat="1" ht="17.25" customHeight="1" x14ac:dyDescent="0.25">
      <c r="A172" s="731"/>
      <c r="B172" s="732"/>
      <c r="C172" s="733"/>
      <c r="D172" s="734"/>
      <c r="E172" s="733"/>
      <c r="F172" s="734"/>
      <c r="G172" s="734"/>
      <c r="H172" s="734"/>
      <c r="I172" s="734"/>
      <c r="J172" s="734"/>
      <c r="K172" s="734"/>
      <c r="L172" s="734"/>
      <c r="M172" s="734"/>
      <c r="N172" s="734"/>
      <c r="O172" s="615"/>
      <c r="P172" s="615"/>
      <c r="Q172" s="615"/>
      <c r="R172" s="615"/>
      <c r="S172" s="615"/>
      <c r="T172" s="615"/>
      <c r="U172" s="615"/>
      <c r="V172" s="615"/>
      <c r="W172" s="615"/>
      <c r="X172" s="615"/>
      <c r="Y172" s="615"/>
      <c r="Z172" s="615"/>
      <c r="AA172" s="615"/>
      <c r="AB172" s="615"/>
      <c r="AC172" s="615"/>
      <c r="AD172" s="615"/>
      <c r="AE172" s="615"/>
      <c r="AF172" s="615"/>
      <c r="AG172" s="615"/>
      <c r="AH172" s="615"/>
      <c r="AI172" s="615"/>
      <c r="AJ172" s="615"/>
      <c r="AK172" s="615"/>
      <c r="AL172" s="615"/>
      <c r="AM172" s="615"/>
      <c r="AN172" s="615"/>
      <c r="AO172" s="615"/>
      <c r="AP172" s="615"/>
      <c r="AQ172" s="615"/>
      <c r="AR172" s="615"/>
      <c r="AS172" s="615"/>
      <c r="AT172" s="615"/>
      <c r="AU172" s="615"/>
      <c r="AV172" s="615"/>
      <c r="AW172" s="615"/>
      <c r="AX172" s="615"/>
      <c r="AY172" s="615"/>
      <c r="AZ172" s="615"/>
      <c r="BA172" s="615"/>
      <c r="BB172" s="615"/>
      <c r="BC172" s="615"/>
      <c r="BD172" s="615"/>
      <c r="BE172" s="615"/>
      <c r="BF172" s="615"/>
      <c r="BG172" s="615"/>
      <c r="BH172" s="615"/>
      <c r="BI172" s="615"/>
      <c r="BJ172" s="615"/>
      <c r="BK172" s="615"/>
      <c r="BL172" s="615"/>
      <c r="BM172" s="615"/>
      <c r="BN172" s="615"/>
      <c r="BO172" s="615"/>
      <c r="BP172" s="615"/>
      <c r="BQ172" s="615"/>
      <c r="BR172" s="615"/>
      <c r="BS172" s="615"/>
      <c r="BT172" s="615"/>
    </row>
    <row r="173" spans="1:72" s="548" customFormat="1" ht="17.25" customHeight="1" x14ac:dyDescent="0.25">
      <c r="A173" s="731"/>
      <c r="B173" s="732"/>
      <c r="C173" s="733"/>
      <c r="D173" s="734"/>
      <c r="E173" s="733"/>
      <c r="F173" s="734"/>
      <c r="G173" s="734"/>
      <c r="H173" s="734"/>
      <c r="I173" s="734"/>
      <c r="J173" s="734"/>
      <c r="K173" s="734"/>
      <c r="L173" s="734"/>
      <c r="M173" s="734"/>
      <c r="N173" s="734"/>
      <c r="O173" s="615"/>
      <c r="P173" s="615"/>
      <c r="Q173" s="615"/>
      <c r="R173" s="615"/>
      <c r="S173" s="615"/>
      <c r="T173" s="615"/>
      <c r="U173" s="615"/>
      <c r="V173" s="615"/>
      <c r="W173" s="615"/>
      <c r="X173" s="615"/>
      <c r="Y173" s="615"/>
      <c r="Z173" s="615"/>
      <c r="AA173" s="615"/>
      <c r="AB173" s="615"/>
      <c r="AC173" s="615"/>
      <c r="AD173" s="615"/>
      <c r="AE173" s="615"/>
      <c r="AF173" s="615"/>
      <c r="AG173" s="615"/>
      <c r="AH173" s="615"/>
      <c r="AI173" s="615"/>
      <c r="AJ173" s="615"/>
      <c r="AK173" s="615"/>
      <c r="AL173" s="615"/>
      <c r="AM173" s="615"/>
      <c r="AN173" s="615"/>
      <c r="AO173" s="615"/>
      <c r="AP173" s="615"/>
      <c r="AQ173" s="615"/>
      <c r="AR173" s="615"/>
      <c r="AS173" s="615"/>
      <c r="AT173" s="615"/>
      <c r="AU173" s="615"/>
      <c r="AV173" s="615"/>
      <c r="AW173" s="615"/>
      <c r="AX173" s="615"/>
      <c r="AY173" s="615"/>
      <c r="AZ173" s="615"/>
      <c r="BA173" s="615"/>
      <c r="BB173" s="615"/>
      <c r="BC173" s="615"/>
      <c r="BD173" s="615"/>
      <c r="BE173" s="615"/>
      <c r="BF173" s="615"/>
      <c r="BG173" s="615"/>
      <c r="BH173" s="615"/>
      <c r="BI173" s="615"/>
      <c r="BJ173" s="615"/>
      <c r="BK173" s="615"/>
      <c r="BL173" s="615"/>
      <c r="BM173" s="615"/>
      <c r="BN173" s="615"/>
      <c r="BO173" s="615"/>
      <c r="BP173" s="615"/>
      <c r="BQ173" s="615"/>
      <c r="BR173" s="615"/>
      <c r="BS173" s="615"/>
      <c r="BT173" s="615"/>
    </row>
    <row r="174" spans="1:72" s="548" customFormat="1" ht="17.25" customHeight="1" x14ac:dyDescent="0.25">
      <c r="A174" s="731"/>
      <c r="B174" s="732"/>
      <c r="C174" s="733"/>
      <c r="D174" s="734"/>
      <c r="E174" s="733"/>
      <c r="F174" s="734"/>
      <c r="G174" s="734"/>
      <c r="H174" s="734"/>
      <c r="I174" s="734"/>
      <c r="J174" s="734"/>
      <c r="K174" s="734"/>
      <c r="L174" s="734"/>
      <c r="M174" s="734"/>
      <c r="N174" s="734"/>
      <c r="O174" s="615"/>
      <c r="P174" s="615"/>
      <c r="Q174" s="615"/>
      <c r="R174" s="615"/>
      <c r="S174" s="615"/>
      <c r="T174" s="615"/>
      <c r="U174" s="615"/>
      <c r="V174" s="615"/>
      <c r="W174" s="615"/>
      <c r="X174" s="615"/>
      <c r="Y174" s="615"/>
      <c r="Z174" s="615"/>
      <c r="AA174" s="615"/>
      <c r="AB174" s="615"/>
      <c r="AC174" s="615"/>
      <c r="AD174" s="615"/>
      <c r="AE174" s="615"/>
      <c r="AF174" s="615"/>
      <c r="AG174" s="615"/>
      <c r="AH174" s="615"/>
      <c r="AI174" s="615"/>
      <c r="AJ174" s="615"/>
      <c r="AK174" s="615"/>
      <c r="AL174" s="615"/>
      <c r="AM174" s="615"/>
      <c r="AN174" s="615"/>
      <c r="AO174" s="615"/>
      <c r="AP174" s="615"/>
      <c r="AQ174" s="615"/>
      <c r="AR174" s="615"/>
      <c r="AS174" s="615"/>
      <c r="AT174" s="615"/>
      <c r="AU174" s="615"/>
      <c r="AV174" s="615"/>
      <c r="AW174" s="615"/>
      <c r="AX174" s="615"/>
      <c r="AY174" s="615"/>
      <c r="AZ174" s="615"/>
      <c r="BA174" s="615"/>
      <c r="BB174" s="615"/>
      <c r="BC174" s="615"/>
      <c r="BD174" s="615"/>
      <c r="BE174" s="615"/>
      <c r="BF174" s="615"/>
      <c r="BG174" s="615"/>
      <c r="BH174" s="615"/>
      <c r="BI174" s="615"/>
      <c r="BJ174" s="615"/>
      <c r="BK174" s="615"/>
      <c r="BL174" s="615"/>
      <c r="BM174" s="615"/>
      <c r="BN174" s="615"/>
      <c r="BO174" s="615"/>
      <c r="BP174" s="615"/>
      <c r="BQ174" s="615"/>
      <c r="BR174" s="615"/>
      <c r="BS174" s="615"/>
      <c r="BT174" s="615"/>
    </row>
    <row r="175" spans="1:72" s="548" customFormat="1" ht="17.25" customHeight="1" x14ac:dyDescent="0.25">
      <c r="A175" s="731"/>
      <c r="B175" s="732"/>
      <c r="C175" s="733"/>
      <c r="D175" s="734"/>
      <c r="E175" s="733"/>
      <c r="F175" s="734"/>
      <c r="G175" s="734"/>
      <c r="H175" s="734"/>
      <c r="I175" s="734"/>
      <c r="J175" s="734"/>
      <c r="K175" s="734"/>
      <c r="L175" s="734"/>
      <c r="M175" s="734"/>
      <c r="N175" s="734"/>
      <c r="O175" s="615"/>
      <c r="P175" s="615"/>
      <c r="Q175" s="615"/>
      <c r="R175" s="615"/>
      <c r="S175" s="615"/>
      <c r="T175" s="615"/>
      <c r="U175" s="615"/>
      <c r="V175" s="615"/>
      <c r="W175" s="615"/>
      <c r="X175" s="615"/>
      <c r="Y175" s="615"/>
      <c r="Z175" s="615"/>
      <c r="AA175" s="615"/>
      <c r="AB175" s="615"/>
      <c r="AC175" s="615"/>
      <c r="AD175" s="615"/>
      <c r="AE175" s="615"/>
      <c r="AF175" s="615"/>
      <c r="AG175" s="615"/>
      <c r="AH175" s="615"/>
      <c r="AI175" s="615"/>
      <c r="AJ175" s="615"/>
      <c r="AK175" s="615"/>
      <c r="AL175" s="615"/>
      <c r="AM175" s="615"/>
      <c r="AN175" s="615"/>
      <c r="AO175" s="615"/>
      <c r="AP175" s="615"/>
      <c r="AQ175" s="615"/>
      <c r="AR175" s="615"/>
      <c r="AS175" s="615"/>
      <c r="AT175" s="615"/>
      <c r="AU175" s="615"/>
      <c r="AV175" s="615"/>
      <c r="AW175" s="615"/>
      <c r="AX175" s="615"/>
      <c r="AY175" s="615"/>
      <c r="AZ175" s="615"/>
      <c r="BA175" s="615"/>
      <c r="BB175" s="615"/>
      <c r="BC175" s="615"/>
      <c r="BD175" s="615"/>
      <c r="BE175" s="615"/>
      <c r="BF175" s="615"/>
      <c r="BG175" s="615"/>
      <c r="BH175" s="615"/>
      <c r="BI175" s="615"/>
      <c r="BJ175" s="615"/>
      <c r="BK175" s="615"/>
      <c r="BL175" s="615"/>
      <c r="BM175" s="615"/>
      <c r="BN175" s="615"/>
      <c r="BO175" s="615"/>
      <c r="BP175" s="615"/>
      <c r="BQ175" s="615"/>
      <c r="BR175" s="615"/>
      <c r="BS175" s="615"/>
      <c r="BT175" s="615"/>
    </row>
    <row r="176" spans="1:72" s="548" customFormat="1" ht="17.25" customHeight="1" x14ac:dyDescent="0.25">
      <c r="A176" s="731"/>
      <c r="B176" s="732"/>
      <c r="C176" s="733"/>
      <c r="D176" s="734"/>
      <c r="E176" s="733"/>
      <c r="F176" s="734"/>
      <c r="G176" s="734"/>
      <c r="H176" s="734"/>
      <c r="I176" s="734"/>
      <c r="J176" s="734"/>
      <c r="K176" s="734"/>
      <c r="L176" s="734"/>
      <c r="M176" s="734"/>
      <c r="N176" s="734"/>
      <c r="O176" s="615"/>
      <c r="P176" s="615"/>
      <c r="Q176" s="615"/>
      <c r="R176" s="615"/>
      <c r="S176" s="615"/>
      <c r="T176" s="615"/>
      <c r="U176" s="615"/>
      <c r="V176" s="615"/>
      <c r="W176" s="615"/>
      <c r="X176" s="615"/>
      <c r="Y176" s="615"/>
      <c r="Z176" s="615"/>
      <c r="AA176" s="615"/>
      <c r="AB176" s="615"/>
      <c r="AC176" s="615"/>
      <c r="AD176" s="615"/>
      <c r="AE176" s="615"/>
      <c r="AF176" s="615"/>
      <c r="AG176" s="615"/>
      <c r="AH176" s="615"/>
      <c r="AI176" s="615"/>
      <c r="AJ176" s="615"/>
      <c r="AK176" s="615"/>
      <c r="AL176" s="615"/>
      <c r="AM176" s="615"/>
      <c r="AN176" s="615"/>
      <c r="AO176" s="615"/>
      <c r="AP176" s="615"/>
      <c r="AQ176" s="615"/>
      <c r="AR176" s="615"/>
      <c r="AS176" s="615"/>
      <c r="AT176" s="615"/>
      <c r="AU176" s="615"/>
      <c r="AV176" s="615"/>
      <c r="AW176" s="615"/>
      <c r="AX176" s="615"/>
      <c r="AY176" s="615"/>
      <c r="AZ176" s="615"/>
      <c r="BA176" s="615"/>
      <c r="BB176" s="615"/>
      <c r="BC176" s="615"/>
      <c r="BD176" s="615"/>
      <c r="BE176" s="615"/>
      <c r="BF176" s="615"/>
      <c r="BG176" s="615"/>
      <c r="BH176" s="615"/>
      <c r="BI176" s="615"/>
      <c r="BJ176" s="615"/>
      <c r="BK176" s="615"/>
      <c r="BL176" s="615"/>
      <c r="BM176" s="615"/>
      <c r="BN176" s="615"/>
      <c r="BO176" s="615"/>
      <c r="BP176" s="615"/>
      <c r="BQ176" s="615"/>
      <c r="BR176" s="615"/>
      <c r="BS176" s="615"/>
      <c r="BT176" s="615"/>
    </row>
    <row r="177" spans="1:72" s="548" customFormat="1" ht="17.25" customHeight="1" x14ac:dyDescent="0.25">
      <c r="A177" s="731"/>
      <c r="B177" s="732"/>
      <c r="C177" s="733"/>
      <c r="D177" s="734"/>
      <c r="E177" s="733"/>
      <c r="F177" s="734"/>
      <c r="G177" s="734"/>
      <c r="H177" s="734"/>
      <c r="I177" s="734"/>
      <c r="J177" s="734"/>
      <c r="K177" s="734"/>
      <c r="L177" s="734"/>
      <c r="M177" s="734"/>
      <c r="N177" s="734"/>
      <c r="O177" s="615"/>
      <c r="P177" s="615"/>
      <c r="Q177" s="615"/>
      <c r="R177" s="615"/>
      <c r="S177" s="615"/>
      <c r="T177" s="615"/>
      <c r="U177" s="615"/>
      <c r="V177" s="615"/>
      <c r="W177" s="615"/>
      <c r="X177" s="615"/>
      <c r="Y177" s="615"/>
      <c r="Z177" s="615"/>
      <c r="AA177" s="615"/>
      <c r="AB177" s="615"/>
      <c r="AC177" s="615"/>
      <c r="AD177" s="615"/>
      <c r="AE177" s="615"/>
      <c r="AF177" s="615"/>
      <c r="AG177" s="615"/>
      <c r="AH177" s="615"/>
      <c r="AI177" s="615"/>
      <c r="AJ177" s="615"/>
      <c r="AK177" s="615"/>
      <c r="AL177" s="615"/>
      <c r="AM177" s="615"/>
      <c r="AN177" s="615"/>
      <c r="AO177" s="615"/>
      <c r="AP177" s="615"/>
      <c r="AQ177" s="615"/>
      <c r="AR177" s="615"/>
      <c r="AS177" s="615"/>
      <c r="AT177" s="615"/>
      <c r="AU177" s="615"/>
      <c r="AV177" s="615"/>
      <c r="AW177" s="615"/>
      <c r="AX177" s="615"/>
      <c r="AY177" s="615"/>
      <c r="AZ177" s="615"/>
      <c r="BA177" s="615"/>
      <c r="BB177" s="615"/>
      <c r="BC177" s="615"/>
      <c r="BD177" s="615"/>
      <c r="BE177" s="615"/>
      <c r="BF177" s="615"/>
      <c r="BG177" s="615"/>
      <c r="BH177" s="615"/>
      <c r="BI177" s="615"/>
      <c r="BJ177" s="615"/>
      <c r="BK177" s="615"/>
      <c r="BL177" s="615"/>
      <c r="BM177" s="615"/>
      <c r="BN177" s="615"/>
      <c r="BO177" s="615"/>
      <c r="BP177" s="615"/>
      <c r="BQ177" s="615"/>
      <c r="BR177" s="615"/>
      <c r="BS177" s="615"/>
      <c r="BT177" s="615"/>
    </row>
    <row r="178" spans="1:72" s="548" customFormat="1" ht="17.25" customHeight="1" x14ac:dyDescent="0.25">
      <c r="A178" s="731"/>
      <c r="B178" s="732"/>
      <c r="C178" s="733"/>
      <c r="D178" s="734"/>
      <c r="E178" s="733"/>
      <c r="F178" s="734"/>
      <c r="G178" s="734"/>
      <c r="H178" s="734"/>
      <c r="I178" s="734"/>
      <c r="J178" s="734"/>
      <c r="K178" s="734"/>
      <c r="L178" s="734"/>
      <c r="M178" s="734"/>
      <c r="N178" s="734"/>
      <c r="O178" s="615"/>
      <c r="P178" s="615"/>
      <c r="Q178" s="615"/>
      <c r="R178" s="615"/>
      <c r="S178" s="615"/>
      <c r="T178" s="615"/>
      <c r="U178" s="615"/>
      <c r="V178" s="615"/>
      <c r="W178" s="615"/>
      <c r="X178" s="615"/>
      <c r="Y178" s="615"/>
      <c r="Z178" s="615"/>
      <c r="AA178" s="615"/>
      <c r="AB178" s="615"/>
      <c r="AC178" s="615"/>
      <c r="AD178" s="615"/>
      <c r="AE178" s="615"/>
      <c r="AF178" s="615"/>
      <c r="AG178" s="615"/>
      <c r="AH178" s="615"/>
      <c r="AI178" s="615"/>
      <c r="AJ178" s="615"/>
      <c r="AK178" s="615"/>
      <c r="AL178" s="615"/>
      <c r="AM178" s="615"/>
      <c r="AN178" s="615"/>
      <c r="AO178" s="615"/>
      <c r="AP178" s="615"/>
      <c r="AQ178" s="615"/>
      <c r="AR178" s="615"/>
      <c r="AS178" s="615"/>
      <c r="AT178" s="615"/>
      <c r="AU178" s="615"/>
      <c r="AV178" s="615"/>
      <c r="AW178" s="615"/>
      <c r="AX178" s="615"/>
      <c r="AY178" s="615"/>
      <c r="AZ178" s="615"/>
      <c r="BA178" s="615"/>
      <c r="BB178" s="615"/>
      <c r="BC178" s="615"/>
      <c r="BD178" s="615"/>
      <c r="BE178" s="615"/>
      <c r="BF178" s="615"/>
      <c r="BG178" s="615"/>
      <c r="BH178" s="615"/>
      <c r="BI178" s="615"/>
      <c r="BJ178" s="615"/>
      <c r="BK178" s="615"/>
      <c r="BL178" s="615"/>
      <c r="BM178" s="615"/>
      <c r="BN178" s="615"/>
      <c r="BO178" s="615"/>
      <c r="BP178" s="615"/>
      <c r="BQ178" s="615"/>
      <c r="BR178" s="615"/>
      <c r="BS178" s="615"/>
      <c r="BT178" s="615"/>
    </row>
    <row r="179" spans="1:72" s="548" customFormat="1" ht="17.25" customHeight="1" x14ac:dyDescent="0.25">
      <c r="A179" s="731"/>
      <c r="B179" s="732"/>
      <c r="C179" s="733"/>
      <c r="D179" s="734"/>
      <c r="E179" s="733"/>
      <c r="F179" s="734"/>
      <c r="G179" s="734"/>
      <c r="H179" s="734"/>
      <c r="I179" s="734"/>
      <c r="J179" s="734"/>
      <c r="K179" s="734"/>
      <c r="L179" s="734"/>
      <c r="M179" s="734"/>
      <c r="N179" s="734"/>
      <c r="O179" s="615"/>
      <c r="P179" s="615"/>
      <c r="Q179" s="615"/>
      <c r="R179" s="615"/>
      <c r="S179" s="615"/>
      <c r="T179" s="615"/>
      <c r="U179" s="615"/>
      <c r="V179" s="615"/>
      <c r="W179" s="615"/>
      <c r="X179" s="615"/>
      <c r="Y179" s="615"/>
      <c r="Z179" s="615"/>
      <c r="AA179" s="615"/>
      <c r="AB179" s="615"/>
      <c r="AC179" s="615"/>
      <c r="AD179" s="615"/>
      <c r="AE179" s="615"/>
      <c r="AF179" s="615"/>
      <c r="AG179" s="615"/>
      <c r="AH179" s="615"/>
      <c r="AI179" s="615"/>
      <c r="AJ179" s="615"/>
      <c r="AK179" s="615"/>
      <c r="AL179" s="615"/>
      <c r="AM179" s="615"/>
      <c r="AN179" s="615"/>
      <c r="AO179" s="615"/>
      <c r="AP179" s="615"/>
      <c r="AQ179" s="615"/>
      <c r="AR179" s="615"/>
      <c r="AS179" s="615"/>
      <c r="AT179" s="615"/>
      <c r="AU179" s="615"/>
      <c r="AV179" s="615"/>
      <c r="AW179" s="615"/>
      <c r="AX179" s="615"/>
      <c r="AY179" s="615"/>
      <c r="AZ179" s="615"/>
      <c r="BA179" s="615"/>
      <c r="BB179" s="615"/>
      <c r="BC179" s="615"/>
      <c r="BD179" s="615"/>
      <c r="BE179" s="615"/>
      <c r="BF179" s="615"/>
      <c r="BG179" s="615"/>
      <c r="BH179" s="615"/>
      <c r="BI179" s="615"/>
      <c r="BJ179" s="615"/>
      <c r="BK179" s="615"/>
      <c r="BL179" s="615"/>
      <c r="BM179" s="615"/>
      <c r="BN179" s="615"/>
      <c r="BO179" s="615"/>
      <c r="BP179" s="615"/>
      <c r="BQ179" s="615"/>
      <c r="BR179" s="615"/>
      <c r="BS179" s="615"/>
      <c r="BT179" s="615"/>
    </row>
    <row r="180" spans="1:72" s="548" customFormat="1" ht="17.25" customHeight="1" x14ac:dyDescent="0.25">
      <c r="A180" s="731"/>
      <c r="B180" s="732"/>
      <c r="C180" s="733"/>
      <c r="D180" s="734"/>
      <c r="E180" s="733"/>
      <c r="F180" s="734"/>
      <c r="G180" s="734"/>
      <c r="H180" s="734"/>
      <c r="I180" s="734"/>
      <c r="J180" s="734"/>
      <c r="K180" s="734"/>
      <c r="L180" s="734"/>
      <c r="M180" s="734"/>
      <c r="N180" s="734"/>
      <c r="O180" s="615"/>
      <c r="P180" s="615"/>
      <c r="Q180" s="615"/>
      <c r="R180" s="615"/>
      <c r="S180" s="615"/>
      <c r="T180" s="615"/>
      <c r="U180" s="615"/>
      <c r="V180" s="615"/>
      <c r="W180" s="615"/>
      <c r="X180" s="615"/>
      <c r="Y180" s="615"/>
      <c r="Z180" s="615"/>
      <c r="AA180" s="615"/>
      <c r="AB180" s="615"/>
      <c r="AC180" s="615"/>
      <c r="AD180" s="615"/>
      <c r="AE180" s="615"/>
      <c r="AF180" s="615"/>
      <c r="AG180" s="615"/>
      <c r="AH180" s="615"/>
      <c r="AI180" s="615"/>
      <c r="AJ180" s="615"/>
      <c r="AK180" s="615"/>
      <c r="AL180" s="615"/>
      <c r="AM180" s="615"/>
      <c r="AN180" s="615"/>
      <c r="AO180" s="615"/>
      <c r="AP180" s="615"/>
      <c r="AQ180" s="615"/>
      <c r="AR180" s="615"/>
      <c r="AS180" s="615"/>
      <c r="AT180" s="615"/>
      <c r="AU180" s="615"/>
      <c r="AV180" s="615"/>
      <c r="AW180" s="615"/>
      <c r="AX180" s="615"/>
      <c r="AY180" s="615"/>
      <c r="AZ180" s="615"/>
      <c r="BA180" s="615"/>
      <c r="BB180" s="615"/>
      <c r="BC180" s="615"/>
      <c r="BD180" s="615"/>
      <c r="BE180" s="615"/>
      <c r="BF180" s="615"/>
      <c r="BG180" s="615"/>
      <c r="BH180" s="615"/>
      <c r="BI180" s="615"/>
      <c r="BJ180" s="615"/>
      <c r="BK180" s="615"/>
      <c r="BL180" s="615"/>
      <c r="BM180" s="615"/>
      <c r="BN180" s="615"/>
      <c r="BO180" s="615"/>
      <c r="BP180" s="615"/>
      <c r="BQ180" s="615"/>
      <c r="BR180" s="615"/>
      <c r="BS180" s="615"/>
      <c r="BT180" s="615"/>
    </row>
    <row r="181" spans="1:72" s="548" customFormat="1" ht="17.25" customHeight="1" x14ac:dyDescent="0.25">
      <c r="A181" s="731"/>
      <c r="B181" s="732"/>
      <c r="C181" s="733"/>
      <c r="D181" s="734"/>
      <c r="E181" s="733"/>
      <c r="F181" s="734"/>
      <c r="G181" s="734"/>
      <c r="H181" s="734"/>
      <c r="I181" s="734"/>
      <c r="J181" s="734"/>
      <c r="K181" s="734"/>
      <c r="L181" s="734"/>
      <c r="M181" s="734"/>
      <c r="N181" s="734"/>
      <c r="O181" s="615"/>
      <c r="P181" s="615"/>
      <c r="Q181" s="615"/>
      <c r="R181" s="615"/>
      <c r="S181" s="615"/>
      <c r="T181" s="615"/>
      <c r="U181" s="615"/>
      <c r="V181" s="615"/>
      <c r="W181" s="615"/>
      <c r="X181" s="615"/>
      <c r="Y181" s="615"/>
      <c r="Z181" s="615"/>
      <c r="AA181" s="615"/>
      <c r="AB181" s="615"/>
      <c r="AC181" s="615"/>
      <c r="AD181" s="615"/>
      <c r="AE181" s="615"/>
      <c r="AF181" s="615"/>
      <c r="AG181" s="615"/>
      <c r="AH181" s="615"/>
      <c r="AI181" s="615"/>
      <c r="AJ181" s="615"/>
      <c r="AK181" s="615"/>
      <c r="AL181" s="615"/>
      <c r="AM181" s="615"/>
      <c r="AN181" s="615"/>
      <c r="AO181" s="615"/>
      <c r="AP181" s="615"/>
      <c r="AQ181" s="615"/>
      <c r="AR181" s="615"/>
      <c r="AS181" s="615"/>
      <c r="AT181" s="615"/>
      <c r="AU181" s="615"/>
      <c r="AV181" s="615"/>
      <c r="AW181" s="615"/>
      <c r="AX181" s="615"/>
      <c r="AY181" s="615"/>
      <c r="AZ181" s="615"/>
      <c r="BA181" s="615"/>
      <c r="BB181" s="615"/>
      <c r="BC181" s="615"/>
      <c r="BD181" s="615"/>
      <c r="BE181" s="615"/>
      <c r="BF181" s="615"/>
      <c r="BG181" s="615"/>
      <c r="BH181" s="615"/>
      <c r="BI181" s="615"/>
      <c r="BJ181" s="615"/>
      <c r="BK181" s="615"/>
      <c r="BL181" s="615"/>
      <c r="BM181" s="615"/>
      <c r="BN181" s="615"/>
      <c r="BO181" s="615"/>
      <c r="BP181" s="615"/>
      <c r="BQ181" s="615"/>
      <c r="BR181" s="615"/>
      <c r="BS181" s="615"/>
      <c r="BT181" s="615"/>
    </row>
    <row r="182" spans="1:72" s="548" customFormat="1" ht="17.25" customHeight="1" x14ac:dyDescent="0.25">
      <c r="A182" s="731"/>
      <c r="B182" s="732"/>
      <c r="C182" s="733"/>
      <c r="D182" s="734"/>
      <c r="E182" s="733"/>
      <c r="F182" s="734"/>
      <c r="G182" s="734"/>
      <c r="H182" s="734"/>
      <c r="I182" s="734"/>
      <c r="J182" s="734"/>
      <c r="K182" s="734"/>
      <c r="L182" s="734"/>
      <c r="M182" s="734"/>
      <c r="N182" s="734"/>
      <c r="O182" s="615"/>
      <c r="P182" s="615"/>
      <c r="Q182" s="615"/>
      <c r="R182" s="615"/>
      <c r="S182" s="615"/>
      <c r="T182" s="615"/>
      <c r="U182" s="615"/>
      <c r="V182" s="615"/>
      <c r="W182" s="615"/>
      <c r="X182" s="615"/>
      <c r="Y182" s="615"/>
      <c r="Z182" s="615"/>
      <c r="AA182" s="615"/>
      <c r="AB182" s="615"/>
      <c r="AC182" s="615"/>
      <c r="AD182" s="615"/>
      <c r="AE182" s="615"/>
      <c r="AF182" s="615"/>
      <c r="AG182" s="615"/>
      <c r="AH182" s="615"/>
      <c r="AI182" s="615"/>
      <c r="AJ182" s="615"/>
      <c r="AK182" s="615"/>
      <c r="AL182" s="615"/>
      <c r="AM182" s="615"/>
      <c r="AN182" s="615"/>
      <c r="AO182" s="615"/>
      <c r="AP182" s="615"/>
      <c r="AQ182" s="615"/>
      <c r="AR182" s="615"/>
      <c r="AS182" s="615"/>
      <c r="AT182" s="615"/>
      <c r="AU182" s="615"/>
      <c r="AV182" s="615"/>
      <c r="AW182" s="615"/>
      <c r="AX182" s="615"/>
      <c r="AY182" s="615"/>
      <c r="AZ182" s="615"/>
      <c r="BA182" s="615"/>
      <c r="BB182" s="615"/>
      <c r="BC182" s="615"/>
      <c r="BD182" s="615"/>
      <c r="BE182" s="615"/>
      <c r="BF182" s="615"/>
      <c r="BG182" s="615"/>
      <c r="BH182" s="615"/>
      <c r="BI182" s="615"/>
      <c r="BJ182" s="615"/>
      <c r="BK182" s="615"/>
      <c r="BL182" s="615"/>
      <c r="BM182" s="615"/>
      <c r="BN182" s="615"/>
      <c r="BO182" s="615"/>
      <c r="BP182" s="615"/>
      <c r="BQ182" s="615"/>
      <c r="BR182" s="615"/>
      <c r="BS182" s="615"/>
      <c r="BT182" s="615"/>
    </row>
    <row r="183" spans="1:72" s="548" customFormat="1" ht="17.25" customHeight="1" x14ac:dyDescent="0.25">
      <c r="A183" s="731"/>
      <c r="B183" s="732"/>
      <c r="C183" s="733"/>
      <c r="D183" s="734"/>
      <c r="E183" s="733"/>
      <c r="F183" s="734"/>
      <c r="G183" s="734"/>
      <c r="H183" s="734"/>
      <c r="I183" s="734"/>
      <c r="J183" s="734"/>
      <c r="K183" s="734"/>
      <c r="L183" s="734"/>
      <c r="M183" s="734"/>
      <c r="N183" s="734"/>
      <c r="O183" s="615"/>
      <c r="P183" s="615"/>
      <c r="Q183" s="615"/>
      <c r="R183" s="615"/>
      <c r="S183" s="615"/>
      <c r="T183" s="615"/>
      <c r="U183" s="615"/>
      <c r="V183" s="615"/>
      <c r="W183" s="615"/>
      <c r="X183" s="615"/>
      <c r="Y183" s="615"/>
      <c r="Z183" s="615"/>
      <c r="AA183" s="615"/>
      <c r="AB183" s="615"/>
      <c r="AC183" s="615"/>
      <c r="AD183" s="615"/>
      <c r="AE183" s="615"/>
      <c r="AF183" s="615"/>
      <c r="AG183" s="615"/>
      <c r="AH183" s="615"/>
      <c r="AI183" s="615"/>
      <c r="AJ183" s="615"/>
      <c r="AK183" s="615"/>
      <c r="AL183" s="615"/>
      <c r="AM183" s="615"/>
      <c r="AN183" s="615"/>
      <c r="AO183" s="615"/>
      <c r="AP183" s="615"/>
      <c r="AQ183" s="615"/>
      <c r="AR183" s="615"/>
      <c r="AS183" s="615"/>
      <c r="AT183" s="615"/>
      <c r="AU183" s="615"/>
      <c r="AV183" s="615"/>
      <c r="AW183" s="615"/>
      <c r="AX183" s="615"/>
      <c r="AY183" s="615"/>
      <c r="AZ183" s="615"/>
      <c r="BA183" s="615"/>
      <c r="BB183" s="615"/>
      <c r="BC183" s="615"/>
      <c r="BD183" s="615"/>
      <c r="BE183" s="615"/>
      <c r="BF183" s="615"/>
      <c r="BG183" s="615"/>
      <c r="BH183" s="615"/>
      <c r="BI183" s="615"/>
      <c r="BJ183" s="615"/>
      <c r="BK183" s="615"/>
      <c r="BL183" s="615"/>
      <c r="BM183" s="615"/>
      <c r="BN183" s="615"/>
      <c r="BO183" s="615"/>
      <c r="BP183" s="615"/>
      <c r="BQ183" s="615"/>
      <c r="BR183" s="615"/>
      <c r="BS183" s="615"/>
      <c r="BT183" s="615"/>
    </row>
    <row r="184" spans="1:72" s="548" customFormat="1" ht="17.25" customHeight="1" x14ac:dyDescent="0.25">
      <c r="A184" s="731"/>
      <c r="B184" s="732"/>
      <c r="C184" s="733"/>
      <c r="D184" s="734"/>
      <c r="E184" s="733"/>
      <c r="F184" s="734"/>
      <c r="G184" s="734"/>
      <c r="H184" s="734"/>
      <c r="I184" s="734"/>
      <c r="J184" s="734"/>
      <c r="K184" s="734"/>
      <c r="L184" s="734"/>
      <c r="M184" s="734"/>
      <c r="N184" s="734"/>
      <c r="O184" s="615"/>
      <c r="P184" s="615"/>
      <c r="Q184" s="615"/>
      <c r="R184" s="615"/>
      <c r="S184" s="615"/>
      <c r="T184" s="615"/>
      <c r="U184" s="615"/>
      <c r="V184" s="615"/>
      <c r="W184" s="615"/>
      <c r="X184" s="615"/>
      <c r="Y184" s="615"/>
      <c r="Z184" s="615"/>
      <c r="AA184" s="615"/>
      <c r="AB184" s="615"/>
      <c r="AC184" s="615"/>
      <c r="AD184" s="615"/>
      <c r="AE184" s="615"/>
      <c r="AF184" s="615"/>
      <c r="AG184" s="615"/>
      <c r="AH184" s="615"/>
      <c r="AI184" s="615"/>
      <c r="AJ184" s="615"/>
      <c r="AK184" s="615"/>
      <c r="AL184" s="615"/>
      <c r="AM184" s="615"/>
      <c r="AN184" s="615"/>
      <c r="AO184" s="615"/>
      <c r="AP184" s="615"/>
      <c r="AQ184" s="615"/>
      <c r="AR184" s="615"/>
      <c r="AS184" s="615"/>
      <c r="AT184" s="615"/>
      <c r="AU184" s="615"/>
      <c r="AV184" s="615"/>
      <c r="AW184" s="615"/>
      <c r="AX184" s="615"/>
      <c r="AY184" s="615"/>
      <c r="AZ184" s="615"/>
      <c r="BA184" s="615"/>
      <c r="BB184" s="615"/>
      <c r="BC184" s="615"/>
      <c r="BD184" s="615"/>
      <c r="BE184" s="615"/>
      <c r="BF184" s="615"/>
      <c r="BG184" s="615"/>
      <c r="BH184" s="615"/>
      <c r="BI184" s="615"/>
      <c r="BJ184" s="615"/>
      <c r="BK184" s="615"/>
      <c r="BL184" s="615"/>
      <c r="BM184" s="615"/>
      <c r="BN184" s="615"/>
      <c r="BO184" s="615"/>
      <c r="BP184" s="615"/>
      <c r="BQ184" s="615"/>
      <c r="BR184" s="615"/>
      <c r="BS184" s="615"/>
      <c r="BT184" s="615"/>
    </row>
    <row r="185" spans="1:72" s="548" customFormat="1" ht="17.25" customHeight="1" x14ac:dyDescent="0.25">
      <c r="A185" s="731"/>
      <c r="B185" s="732"/>
      <c r="C185" s="733"/>
      <c r="D185" s="734"/>
      <c r="E185" s="733"/>
      <c r="F185" s="734"/>
      <c r="G185" s="734"/>
      <c r="H185" s="734"/>
      <c r="I185" s="734"/>
      <c r="J185" s="734"/>
      <c r="K185" s="734"/>
      <c r="L185" s="734"/>
      <c r="M185" s="734"/>
      <c r="N185" s="734"/>
      <c r="O185" s="615"/>
      <c r="P185" s="615"/>
      <c r="Q185" s="615"/>
      <c r="R185" s="615"/>
      <c r="S185" s="615"/>
      <c r="T185" s="615"/>
      <c r="U185" s="615"/>
      <c r="V185" s="615"/>
      <c r="W185" s="615"/>
      <c r="X185" s="615"/>
      <c r="Y185" s="615"/>
      <c r="Z185" s="615"/>
      <c r="AA185" s="615"/>
      <c r="AB185" s="615"/>
      <c r="AC185" s="615"/>
      <c r="AD185" s="615"/>
      <c r="AE185" s="615"/>
      <c r="AF185" s="615"/>
      <c r="AG185" s="615"/>
      <c r="AH185" s="615"/>
      <c r="AI185" s="615"/>
      <c r="AJ185" s="615"/>
      <c r="AK185" s="615"/>
      <c r="AL185" s="615"/>
      <c r="AM185" s="615"/>
      <c r="AN185" s="615"/>
      <c r="AO185" s="615"/>
      <c r="AP185" s="615"/>
      <c r="AQ185" s="615"/>
      <c r="AR185" s="615"/>
      <c r="AS185" s="615"/>
      <c r="AT185" s="615"/>
      <c r="AU185" s="615"/>
      <c r="AV185" s="615"/>
      <c r="AW185" s="615"/>
      <c r="AX185" s="615"/>
      <c r="AY185" s="615"/>
      <c r="AZ185" s="615"/>
      <c r="BA185" s="615"/>
      <c r="BB185" s="615"/>
      <c r="BC185" s="615"/>
      <c r="BD185" s="615"/>
      <c r="BE185" s="615"/>
      <c r="BF185" s="615"/>
      <c r="BG185" s="615"/>
      <c r="BH185" s="615"/>
      <c r="BI185" s="615"/>
      <c r="BJ185" s="615"/>
      <c r="BK185" s="615"/>
      <c r="BL185" s="615"/>
      <c r="BM185" s="615"/>
      <c r="BN185" s="615"/>
      <c r="BO185" s="615"/>
      <c r="BP185" s="615"/>
      <c r="BQ185" s="615"/>
      <c r="BR185" s="615"/>
      <c r="BS185" s="615"/>
      <c r="BT185" s="615"/>
    </row>
    <row r="186" spans="1:72" s="548" customFormat="1" ht="17.25" customHeight="1" x14ac:dyDescent="0.25">
      <c r="A186" s="731"/>
      <c r="B186" s="732"/>
      <c r="C186" s="733"/>
      <c r="D186" s="734"/>
      <c r="E186" s="733"/>
      <c r="F186" s="734"/>
      <c r="G186" s="734"/>
      <c r="H186" s="734"/>
      <c r="I186" s="734"/>
      <c r="J186" s="734"/>
      <c r="K186" s="734"/>
      <c r="L186" s="734"/>
      <c r="M186" s="734"/>
      <c r="N186" s="734"/>
      <c r="O186" s="615"/>
      <c r="P186" s="615"/>
      <c r="Q186" s="615"/>
      <c r="R186" s="615"/>
      <c r="S186" s="615"/>
      <c r="T186" s="615"/>
      <c r="U186" s="615"/>
      <c r="V186" s="615"/>
      <c r="W186" s="615"/>
      <c r="X186" s="615"/>
      <c r="Y186" s="615"/>
      <c r="Z186" s="615"/>
      <c r="AA186" s="615"/>
      <c r="AB186" s="615"/>
      <c r="AC186" s="615"/>
      <c r="AD186" s="615"/>
      <c r="AE186" s="615"/>
      <c r="AF186" s="615"/>
      <c r="AG186" s="615"/>
      <c r="AH186" s="615"/>
      <c r="AI186" s="615"/>
      <c r="AJ186" s="615"/>
      <c r="AK186" s="615"/>
      <c r="AL186" s="615"/>
      <c r="AM186" s="615"/>
      <c r="AN186" s="615"/>
      <c r="AO186" s="615"/>
      <c r="AP186" s="615"/>
      <c r="AQ186" s="615"/>
      <c r="AR186" s="615"/>
      <c r="AS186" s="615"/>
      <c r="AT186" s="615"/>
      <c r="AU186" s="615"/>
      <c r="AV186" s="615"/>
      <c r="AW186" s="615"/>
      <c r="AX186" s="615"/>
      <c r="AY186" s="615"/>
      <c r="AZ186" s="615"/>
      <c r="BA186" s="615"/>
      <c r="BB186" s="615"/>
      <c r="BC186" s="615"/>
      <c r="BD186" s="615"/>
      <c r="BE186" s="615"/>
      <c r="BF186" s="615"/>
      <c r="BG186" s="615"/>
      <c r="BH186" s="615"/>
      <c r="BI186" s="615"/>
      <c r="BJ186" s="615"/>
      <c r="BK186" s="615"/>
      <c r="BL186" s="615"/>
      <c r="BM186" s="615"/>
      <c r="BN186" s="615"/>
      <c r="BO186" s="615"/>
      <c r="BP186" s="615"/>
      <c r="BQ186" s="615"/>
      <c r="BR186" s="615"/>
      <c r="BS186" s="615"/>
      <c r="BT186" s="615"/>
    </row>
    <row r="187" spans="1:72" s="548" customFormat="1" ht="17.25" customHeight="1" x14ac:dyDescent="0.25">
      <c r="A187" s="731"/>
      <c r="B187" s="732"/>
      <c r="C187" s="733"/>
      <c r="D187" s="734"/>
      <c r="E187" s="733"/>
      <c r="F187" s="734"/>
      <c r="G187" s="734"/>
      <c r="H187" s="734"/>
      <c r="I187" s="734"/>
      <c r="J187" s="734"/>
      <c r="K187" s="734"/>
      <c r="L187" s="734"/>
      <c r="M187" s="734"/>
      <c r="N187" s="734"/>
      <c r="O187" s="615"/>
      <c r="P187" s="615"/>
      <c r="Q187" s="615"/>
      <c r="R187" s="615"/>
      <c r="S187" s="615"/>
      <c r="T187" s="615"/>
      <c r="U187" s="615"/>
      <c r="V187" s="615"/>
      <c r="W187" s="615"/>
      <c r="X187" s="615"/>
      <c r="Y187" s="615"/>
      <c r="Z187" s="615"/>
      <c r="AA187" s="615"/>
      <c r="AB187" s="615"/>
      <c r="AC187" s="615"/>
      <c r="AD187" s="615"/>
      <c r="AE187" s="615"/>
      <c r="AF187" s="615"/>
      <c r="AG187" s="615"/>
      <c r="AH187" s="615"/>
      <c r="AI187" s="615"/>
      <c r="AJ187" s="615"/>
      <c r="AK187" s="615"/>
      <c r="AL187" s="615"/>
      <c r="AM187" s="615"/>
      <c r="AN187" s="615"/>
      <c r="AO187" s="615"/>
      <c r="AP187" s="615"/>
      <c r="AQ187" s="615"/>
      <c r="AR187" s="615"/>
      <c r="AS187" s="615"/>
      <c r="AT187" s="615"/>
      <c r="AU187" s="615"/>
      <c r="AV187" s="615"/>
      <c r="AW187" s="615"/>
      <c r="AX187" s="615"/>
      <c r="AY187" s="615"/>
      <c r="AZ187" s="615"/>
      <c r="BA187" s="615"/>
      <c r="BB187" s="615"/>
      <c r="BC187" s="615"/>
      <c r="BD187" s="615"/>
      <c r="BE187" s="615"/>
      <c r="BF187" s="615"/>
      <c r="BG187" s="615"/>
      <c r="BH187" s="615"/>
      <c r="BI187" s="615"/>
      <c r="BJ187" s="615"/>
      <c r="BK187" s="615"/>
      <c r="BL187" s="615"/>
      <c r="BM187" s="615"/>
      <c r="BN187" s="615"/>
      <c r="BO187" s="615"/>
      <c r="BP187" s="615"/>
      <c r="BQ187" s="615"/>
      <c r="BR187" s="615"/>
      <c r="BS187" s="615"/>
      <c r="BT187" s="615"/>
    </row>
    <row r="188" spans="1:72" s="548" customFormat="1" ht="17.25" customHeight="1" x14ac:dyDescent="0.25">
      <c r="A188" s="731"/>
      <c r="B188" s="732"/>
      <c r="C188" s="733"/>
      <c r="D188" s="734"/>
      <c r="E188" s="733"/>
      <c r="F188" s="734"/>
      <c r="G188" s="734"/>
      <c r="H188" s="734"/>
      <c r="I188" s="734"/>
      <c r="J188" s="734"/>
      <c r="K188" s="734"/>
      <c r="L188" s="734"/>
      <c r="M188" s="734"/>
      <c r="N188" s="734"/>
      <c r="O188" s="615"/>
      <c r="P188" s="615"/>
      <c r="Q188" s="615"/>
      <c r="R188" s="615"/>
      <c r="S188" s="615"/>
      <c r="T188" s="615"/>
      <c r="U188" s="615"/>
      <c r="V188" s="615"/>
      <c r="W188" s="615"/>
      <c r="X188" s="615"/>
      <c r="Y188" s="615"/>
      <c r="Z188" s="615"/>
      <c r="AA188" s="615"/>
      <c r="AB188" s="615"/>
      <c r="AC188" s="615"/>
      <c r="AD188" s="615"/>
      <c r="AE188" s="615"/>
      <c r="AF188" s="615"/>
      <c r="AG188" s="615"/>
      <c r="AH188" s="615"/>
      <c r="AI188" s="615"/>
      <c r="AJ188" s="615"/>
      <c r="AK188" s="615"/>
      <c r="AL188" s="615"/>
      <c r="AM188" s="615"/>
      <c r="AN188" s="615"/>
      <c r="AO188" s="615"/>
      <c r="AP188" s="615"/>
      <c r="AQ188" s="615"/>
      <c r="AR188" s="615"/>
      <c r="AS188" s="615"/>
      <c r="AT188" s="615"/>
      <c r="AU188" s="615"/>
      <c r="AV188" s="615"/>
      <c r="AW188" s="615"/>
      <c r="AX188" s="615"/>
      <c r="AY188" s="615"/>
      <c r="AZ188" s="615"/>
      <c r="BA188" s="615"/>
      <c r="BB188" s="615"/>
      <c r="BC188" s="615"/>
      <c r="BD188" s="615"/>
      <c r="BE188" s="615"/>
      <c r="BF188" s="615"/>
      <c r="BG188" s="615"/>
      <c r="BH188" s="615"/>
      <c r="BI188" s="615"/>
      <c r="BJ188" s="615"/>
      <c r="BK188" s="615"/>
      <c r="BL188" s="615"/>
      <c r="BM188" s="615"/>
      <c r="BN188" s="615"/>
      <c r="BO188" s="615"/>
      <c r="BP188" s="615"/>
      <c r="BQ188" s="615"/>
      <c r="BR188" s="615"/>
      <c r="BS188" s="615"/>
      <c r="BT188" s="615"/>
    </row>
    <row r="189" spans="1:72" s="548" customFormat="1" ht="17.25" customHeight="1" x14ac:dyDescent="0.25">
      <c r="A189" s="731"/>
      <c r="B189" s="732"/>
      <c r="C189" s="733"/>
      <c r="D189" s="734"/>
      <c r="E189" s="733"/>
      <c r="F189" s="734"/>
      <c r="G189" s="734"/>
      <c r="H189" s="734"/>
      <c r="I189" s="734"/>
      <c r="J189" s="734"/>
      <c r="K189" s="734"/>
      <c r="L189" s="734"/>
      <c r="M189" s="734"/>
      <c r="N189" s="734"/>
      <c r="O189" s="615"/>
      <c r="P189" s="615"/>
      <c r="Q189" s="615"/>
      <c r="R189" s="615"/>
      <c r="S189" s="615"/>
      <c r="T189" s="615"/>
      <c r="U189" s="615"/>
      <c r="V189" s="615"/>
      <c r="W189" s="615"/>
      <c r="X189" s="615"/>
      <c r="Y189" s="615"/>
      <c r="Z189" s="615"/>
      <c r="AA189" s="615"/>
      <c r="AB189" s="615"/>
      <c r="AC189" s="615"/>
      <c r="AD189" s="615"/>
      <c r="AE189" s="615"/>
      <c r="AF189" s="615"/>
      <c r="AG189" s="615"/>
      <c r="AH189" s="615"/>
      <c r="AI189" s="615"/>
      <c r="AJ189" s="615"/>
      <c r="AK189" s="615"/>
      <c r="AL189" s="615"/>
      <c r="AM189" s="615"/>
      <c r="AN189" s="615"/>
      <c r="AO189" s="615"/>
      <c r="AP189" s="615"/>
      <c r="AQ189" s="615"/>
      <c r="AR189" s="615"/>
      <c r="AS189" s="615"/>
      <c r="AT189" s="615"/>
      <c r="AU189" s="615"/>
      <c r="AV189" s="615"/>
      <c r="AW189" s="615"/>
      <c r="AX189" s="615"/>
      <c r="AY189" s="615"/>
      <c r="AZ189" s="615"/>
      <c r="BA189" s="615"/>
      <c r="BB189" s="615"/>
      <c r="BC189" s="615"/>
      <c r="BD189" s="615"/>
      <c r="BE189" s="615"/>
      <c r="BF189" s="615"/>
      <c r="BG189" s="615"/>
      <c r="BH189" s="615"/>
      <c r="BI189" s="615"/>
      <c r="BJ189" s="615"/>
      <c r="BK189" s="615"/>
      <c r="BL189" s="615"/>
      <c r="BM189" s="615"/>
      <c r="BN189" s="615"/>
      <c r="BO189" s="615"/>
      <c r="BP189" s="615"/>
      <c r="BQ189" s="615"/>
      <c r="BR189" s="615"/>
      <c r="BS189" s="615"/>
      <c r="BT189" s="615"/>
    </row>
    <row r="190" spans="1:72" s="548" customFormat="1" ht="17.25" customHeight="1" x14ac:dyDescent="0.25">
      <c r="A190" s="731"/>
      <c r="B190" s="732"/>
      <c r="C190" s="733"/>
      <c r="D190" s="734"/>
      <c r="E190" s="733"/>
      <c r="F190" s="734"/>
      <c r="G190" s="734"/>
      <c r="H190" s="734"/>
      <c r="I190" s="734"/>
      <c r="J190" s="734"/>
      <c r="K190" s="734"/>
      <c r="L190" s="734"/>
      <c r="M190" s="734"/>
      <c r="N190" s="734"/>
      <c r="O190" s="615"/>
      <c r="P190" s="615"/>
      <c r="Q190" s="615"/>
      <c r="R190" s="615"/>
      <c r="S190" s="615"/>
      <c r="T190" s="615"/>
      <c r="U190" s="615"/>
      <c r="V190" s="615"/>
      <c r="W190" s="615"/>
      <c r="X190" s="615"/>
      <c r="Y190" s="615"/>
      <c r="Z190" s="615"/>
      <c r="AA190" s="615"/>
      <c r="AB190" s="615"/>
      <c r="AC190" s="615"/>
      <c r="AD190" s="615"/>
      <c r="AE190" s="615"/>
      <c r="AF190" s="615"/>
      <c r="AG190" s="615"/>
      <c r="AH190" s="615"/>
      <c r="AI190" s="615"/>
      <c r="AJ190" s="615"/>
      <c r="AK190" s="615"/>
      <c r="AL190" s="615"/>
      <c r="AM190" s="615"/>
      <c r="AN190" s="615"/>
      <c r="AO190" s="615"/>
      <c r="AP190" s="615"/>
      <c r="AQ190" s="615"/>
      <c r="AR190" s="615"/>
      <c r="AS190" s="615"/>
      <c r="AT190" s="615"/>
      <c r="AU190" s="615"/>
      <c r="AV190" s="615"/>
      <c r="AW190" s="615"/>
      <c r="AX190" s="615"/>
      <c r="AY190" s="615"/>
      <c r="AZ190" s="615"/>
      <c r="BA190" s="615"/>
      <c r="BB190" s="615"/>
      <c r="BC190" s="615"/>
      <c r="BD190" s="615"/>
      <c r="BE190" s="615"/>
      <c r="BF190" s="615"/>
      <c r="BG190" s="615"/>
      <c r="BH190" s="615"/>
      <c r="BI190" s="615"/>
      <c r="BJ190" s="615"/>
      <c r="BK190" s="615"/>
      <c r="BL190" s="615"/>
      <c r="BM190" s="615"/>
      <c r="BN190" s="615"/>
      <c r="BO190" s="615"/>
      <c r="BP190" s="615"/>
      <c r="BQ190" s="615"/>
      <c r="BR190" s="615"/>
      <c r="BS190" s="615"/>
      <c r="BT190" s="615"/>
    </row>
    <row r="191" spans="1:72" s="548" customFormat="1" ht="17.25" customHeight="1" x14ac:dyDescent="0.25">
      <c r="A191" s="731"/>
      <c r="B191" s="732"/>
      <c r="C191" s="733"/>
      <c r="D191" s="734"/>
      <c r="E191" s="733"/>
      <c r="F191" s="734"/>
      <c r="G191" s="734"/>
      <c r="H191" s="734"/>
      <c r="I191" s="734"/>
      <c r="J191" s="734"/>
      <c r="K191" s="734"/>
      <c r="L191" s="734"/>
      <c r="M191" s="734"/>
      <c r="N191" s="734"/>
      <c r="O191" s="615"/>
      <c r="P191" s="615"/>
      <c r="Q191" s="615"/>
      <c r="R191" s="615"/>
      <c r="S191" s="615"/>
      <c r="T191" s="615"/>
      <c r="U191" s="615"/>
      <c r="V191" s="615"/>
      <c r="W191" s="615"/>
      <c r="X191" s="615"/>
      <c r="Y191" s="615"/>
      <c r="Z191" s="615"/>
      <c r="AA191" s="615"/>
      <c r="AB191" s="615"/>
      <c r="AC191" s="615"/>
      <c r="AD191" s="615"/>
      <c r="AE191" s="615"/>
      <c r="AF191" s="615"/>
      <c r="AG191" s="615"/>
      <c r="AH191" s="615"/>
      <c r="AI191" s="615"/>
      <c r="AJ191" s="615"/>
      <c r="AK191" s="615"/>
      <c r="AL191" s="615"/>
      <c r="AM191" s="615"/>
      <c r="AN191" s="615"/>
      <c r="AO191" s="615"/>
      <c r="AP191" s="615"/>
      <c r="AQ191" s="615"/>
      <c r="AR191" s="615"/>
      <c r="AS191" s="615"/>
      <c r="AT191" s="615"/>
      <c r="AU191" s="615"/>
      <c r="AV191" s="615"/>
      <c r="AW191" s="615"/>
      <c r="AX191" s="615"/>
      <c r="AY191" s="615"/>
      <c r="AZ191" s="615"/>
      <c r="BA191" s="615"/>
      <c r="BB191" s="615"/>
      <c r="BC191" s="615"/>
      <c r="BD191" s="615"/>
      <c r="BE191" s="615"/>
      <c r="BF191" s="615"/>
      <c r="BG191" s="615"/>
      <c r="BH191" s="615"/>
      <c r="BI191" s="615"/>
      <c r="BJ191" s="615"/>
      <c r="BK191" s="615"/>
      <c r="BL191" s="615"/>
      <c r="BM191" s="615"/>
      <c r="BN191" s="615"/>
      <c r="BO191" s="615"/>
      <c r="BP191" s="615"/>
      <c r="BQ191" s="615"/>
      <c r="BR191" s="615"/>
      <c r="BS191" s="615"/>
      <c r="BT191" s="615"/>
    </row>
    <row r="192" spans="1:72" s="548" customFormat="1" ht="17.25" customHeight="1" x14ac:dyDescent="0.25">
      <c r="A192" s="731"/>
      <c r="B192" s="732"/>
      <c r="C192" s="733"/>
      <c r="D192" s="734"/>
      <c r="E192" s="733"/>
      <c r="F192" s="734"/>
      <c r="G192" s="734"/>
      <c r="H192" s="734"/>
      <c r="I192" s="734"/>
      <c r="J192" s="734"/>
      <c r="K192" s="734"/>
      <c r="L192" s="734"/>
      <c r="M192" s="734"/>
      <c r="N192" s="734"/>
      <c r="O192" s="615"/>
      <c r="P192" s="615"/>
      <c r="Q192" s="615"/>
      <c r="R192" s="615"/>
      <c r="S192" s="615"/>
      <c r="T192" s="615"/>
      <c r="U192" s="615"/>
      <c r="V192" s="615"/>
      <c r="W192" s="615"/>
      <c r="X192" s="615"/>
      <c r="Y192" s="615"/>
      <c r="Z192" s="615"/>
      <c r="AA192" s="615"/>
      <c r="AB192" s="615"/>
      <c r="AC192" s="615"/>
      <c r="AD192" s="615"/>
      <c r="AE192" s="615"/>
      <c r="AF192" s="615"/>
      <c r="AG192" s="615"/>
      <c r="AH192" s="615"/>
      <c r="AI192" s="615"/>
      <c r="AJ192" s="615"/>
      <c r="AK192" s="615"/>
      <c r="AL192" s="615"/>
      <c r="AM192" s="615"/>
      <c r="AN192" s="615"/>
      <c r="AO192" s="615"/>
      <c r="AP192" s="615"/>
      <c r="AQ192" s="615"/>
      <c r="AR192" s="615"/>
      <c r="AS192" s="615"/>
      <c r="AT192" s="615"/>
      <c r="AU192" s="615"/>
      <c r="AV192" s="615"/>
      <c r="AW192" s="615"/>
      <c r="AX192" s="615"/>
      <c r="AY192" s="615"/>
      <c r="AZ192" s="615"/>
      <c r="BA192" s="615"/>
      <c r="BB192" s="615"/>
      <c r="BC192" s="615"/>
      <c r="BD192" s="615"/>
      <c r="BE192" s="615"/>
      <c r="BF192" s="615"/>
      <c r="BG192" s="615"/>
      <c r="BH192" s="615"/>
      <c r="BI192" s="615"/>
      <c r="BJ192" s="615"/>
      <c r="BK192" s="615"/>
      <c r="BL192" s="615"/>
      <c r="BM192" s="615"/>
      <c r="BN192" s="615"/>
      <c r="BO192" s="615"/>
      <c r="BP192" s="615"/>
      <c r="BQ192" s="615"/>
      <c r="BR192" s="615"/>
      <c r="BS192" s="615"/>
      <c r="BT192" s="615"/>
    </row>
    <row r="193" spans="1:72" s="548" customFormat="1" ht="17.25" customHeight="1" x14ac:dyDescent="0.25">
      <c r="A193" s="731"/>
      <c r="B193" s="732"/>
      <c r="C193" s="733"/>
      <c r="D193" s="734"/>
      <c r="E193" s="733"/>
      <c r="F193" s="734"/>
      <c r="G193" s="734"/>
      <c r="H193" s="734"/>
      <c r="I193" s="734"/>
      <c r="J193" s="734"/>
      <c r="K193" s="734"/>
      <c r="L193" s="734"/>
      <c r="M193" s="734"/>
      <c r="N193" s="734"/>
      <c r="O193" s="615"/>
      <c r="P193" s="615"/>
      <c r="Q193" s="615"/>
      <c r="R193" s="615"/>
      <c r="S193" s="615"/>
      <c r="T193" s="615"/>
      <c r="U193" s="615"/>
      <c r="V193" s="615"/>
      <c r="W193" s="615"/>
      <c r="X193" s="615"/>
      <c r="Y193" s="615"/>
      <c r="Z193" s="615"/>
      <c r="AA193" s="615"/>
      <c r="AB193" s="615"/>
      <c r="AC193" s="615"/>
      <c r="AD193" s="615"/>
      <c r="AE193" s="615"/>
      <c r="AF193" s="615"/>
      <c r="AG193" s="615"/>
      <c r="AH193" s="615"/>
      <c r="AI193" s="615"/>
      <c r="AJ193" s="615"/>
      <c r="AK193" s="615"/>
      <c r="AL193" s="615"/>
      <c r="AM193" s="615"/>
      <c r="AN193" s="615"/>
      <c r="AO193" s="615"/>
      <c r="AP193" s="615"/>
      <c r="AQ193" s="615"/>
      <c r="AR193" s="615"/>
      <c r="AS193" s="615"/>
      <c r="AT193" s="615"/>
      <c r="AU193" s="615"/>
      <c r="AV193" s="615"/>
      <c r="AW193" s="615"/>
      <c r="AX193" s="615"/>
      <c r="AY193" s="615"/>
      <c r="AZ193" s="615"/>
      <c r="BA193" s="615"/>
      <c r="BB193" s="615"/>
      <c r="BC193" s="615"/>
      <c r="BD193" s="615"/>
      <c r="BE193" s="615"/>
      <c r="BF193" s="615"/>
      <c r="BG193" s="615"/>
      <c r="BH193" s="615"/>
      <c r="BI193" s="615"/>
      <c r="BJ193" s="615"/>
      <c r="BK193" s="615"/>
      <c r="BL193" s="615"/>
      <c r="BM193" s="615"/>
      <c r="BN193" s="615"/>
      <c r="BO193" s="615"/>
      <c r="BP193" s="615"/>
      <c r="BQ193" s="615"/>
      <c r="BR193" s="615"/>
      <c r="BS193" s="615"/>
      <c r="BT193" s="615"/>
    </row>
    <row r="194" spans="1:72" s="548" customFormat="1" ht="17.25" customHeight="1" x14ac:dyDescent="0.25">
      <c r="A194" s="731"/>
      <c r="B194" s="732"/>
      <c r="C194" s="733"/>
      <c r="D194" s="734"/>
      <c r="E194" s="733"/>
      <c r="F194" s="734"/>
      <c r="G194" s="734"/>
      <c r="H194" s="734"/>
      <c r="I194" s="734"/>
      <c r="J194" s="734"/>
      <c r="K194" s="734"/>
      <c r="L194" s="734"/>
      <c r="M194" s="734"/>
      <c r="N194" s="734"/>
      <c r="O194" s="615"/>
      <c r="P194" s="615"/>
      <c r="Q194" s="615"/>
      <c r="R194" s="615"/>
      <c r="S194" s="615"/>
      <c r="T194" s="615"/>
      <c r="U194" s="615"/>
      <c r="V194" s="615"/>
      <c r="W194" s="615"/>
      <c r="X194" s="615"/>
      <c r="Y194" s="615"/>
      <c r="Z194" s="615"/>
      <c r="AA194" s="615"/>
      <c r="AB194" s="615"/>
      <c r="AC194" s="615"/>
      <c r="AD194" s="615"/>
      <c r="AE194" s="615"/>
      <c r="AF194" s="615"/>
      <c r="AG194" s="615"/>
      <c r="AH194" s="615"/>
      <c r="AI194" s="615"/>
      <c r="AJ194" s="615"/>
      <c r="AK194" s="615"/>
      <c r="AL194" s="615"/>
      <c r="AM194" s="615"/>
      <c r="AN194" s="615"/>
      <c r="AO194" s="615"/>
      <c r="AP194" s="615"/>
      <c r="AQ194" s="615"/>
      <c r="AR194" s="615"/>
      <c r="AS194" s="615"/>
      <c r="AT194" s="615"/>
      <c r="AU194" s="615"/>
      <c r="AV194" s="615"/>
      <c r="AW194" s="615"/>
      <c r="AX194" s="615"/>
      <c r="AY194" s="615"/>
      <c r="AZ194" s="615"/>
      <c r="BA194" s="615"/>
      <c r="BB194" s="615"/>
      <c r="BC194" s="615"/>
      <c r="BD194" s="615"/>
      <c r="BE194" s="615"/>
      <c r="BF194" s="615"/>
      <c r="BG194" s="615"/>
      <c r="BH194" s="615"/>
      <c r="BI194" s="615"/>
      <c r="BJ194" s="615"/>
      <c r="BK194" s="615"/>
      <c r="BL194" s="615"/>
      <c r="BM194" s="615"/>
      <c r="BN194" s="615"/>
      <c r="BO194" s="615"/>
      <c r="BP194" s="615"/>
      <c r="BQ194" s="615"/>
      <c r="BR194" s="615"/>
      <c r="BS194" s="615"/>
      <c r="BT194" s="615"/>
    </row>
    <row r="195" spans="1:72" s="548" customFormat="1" ht="17.25" customHeight="1" x14ac:dyDescent="0.25">
      <c r="A195" s="731"/>
      <c r="B195" s="732"/>
      <c r="C195" s="733"/>
      <c r="D195" s="734"/>
      <c r="E195" s="733"/>
      <c r="F195" s="734"/>
      <c r="G195" s="734"/>
      <c r="H195" s="734"/>
      <c r="I195" s="734"/>
      <c r="J195" s="734"/>
      <c r="K195" s="734"/>
      <c r="L195" s="734"/>
      <c r="M195" s="734"/>
      <c r="N195" s="734"/>
      <c r="O195" s="615"/>
      <c r="P195" s="615"/>
      <c r="Q195" s="615"/>
      <c r="R195" s="615"/>
      <c r="S195" s="615"/>
      <c r="T195" s="615"/>
      <c r="U195" s="615"/>
      <c r="V195" s="615"/>
      <c r="W195" s="615"/>
      <c r="X195" s="615"/>
      <c r="Y195" s="615"/>
      <c r="Z195" s="615"/>
      <c r="AA195" s="615"/>
      <c r="AB195" s="615"/>
      <c r="AC195" s="615"/>
      <c r="AD195" s="615"/>
      <c r="AE195" s="615"/>
      <c r="AF195" s="615"/>
      <c r="AG195" s="615"/>
      <c r="AH195" s="615"/>
      <c r="AI195" s="615"/>
      <c r="AJ195" s="615"/>
      <c r="AK195" s="615"/>
      <c r="AL195" s="615"/>
      <c r="AM195" s="615"/>
      <c r="AN195" s="615"/>
      <c r="AO195" s="615"/>
      <c r="AP195" s="615"/>
      <c r="AQ195" s="615"/>
      <c r="AR195" s="615"/>
      <c r="AS195" s="615"/>
      <c r="AT195" s="615"/>
      <c r="AU195" s="615"/>
      <c r="AV195" s="615"/>
      <c r="AW195" s="615"/>
      <c r="AX195" s="615"/>
      <c r="AY195" s="615"/>
      <c r="AZ195" s="615"/>
      <c r="BA195" s="615"/>
      <c r="BB195" s="615"/>
      <c r="BC195" s="615"/>
      <c r="BD195" s="615"/>
      <c r="BE195" s="615"/>
      <c r="BF195" s="615"/>
      <c r="BG195" s="615"/>
      <c r="BH195" s="615"/>
      <c r="BI195" s="615"/>
      <c r="BJ195" s="615"/>
      <c r="BK195" s="615"/>
      <c r="BL195" s="615"/>
      <c r="BM195" s="615"/>
      <c r="BN195" s="615"/>
      <c r="BO195" s="615"/>
      <c r="BP195" s="615"/>
      <c r="BQ195" s="615"/>
      <c r="BR195" s="615"/>
      <c r="BS195" s="615"/>
      <c r="BT195" s="615"/>
    </row>
    <row r="196" spans="1:72" s="548" customFormat="1" ht="17.25" customHeight="1" x14ac:dyDescent="0.25">
      <c r="A196" s="731"/>
      <c r="B196" s="732"/>
      <c r="C196" s="733"/>
      <c r="D196" s="734"/>
      <c r="E196" s="733"/>
      <c r="F196" s="734"/>
      <c r="G196" s="734"/>
      <c r="H196" s="734"/>
      <c r="I196" s="734"/>
      <c r="J196" s="734"/>
      <c r="K196" s="734"/>
      <c r="L196" s="734"/>
      <c r="M196" s="734"/>
      <c r="N196" s="734"/>
      <c r="O196" s="615"/>
      <c r="P196" s="615"/>
      <c r="Q196" s="615"/>
      <c r="R196" s="615"/>
      <c r="S196" s="615"/>
      <c r="T196" s="615"/>
      <c r="U196" s="615"/>
      <c r="V196" s="615"/>
      <c r="W196" s="615"/>
      <c r="X196" s="615"/>
      <c r="Y196" s="615"/>
      <c r="Z196" s="615"/>
      <c r="AA196" s="615"/>
      <c r="AB196" s="615"/>
      <c r="AC196" s="615"/>
      <c r="AD196" s="615"/>
      <c r="AE196" s="615"/>
      <c r="AF196" s="615"/>
      <c r="AG196" s="615"/>
      <c r="AH196" s="615"/>
      <c r="AI196" s="615"/>
      <c r="AJ196" s="615"/>
      <c r="AK196" s="615"/>
      <c r="AL196" s="615"/>
      <c r="AM196" s="615"/>
      <c r="AN196" s="615"/>
      <c r="AO196" s="615"/>
      <c r="AP196" s="615"/>
      <c r="AQ196" s="615"/>
      <c r="AR196" s="615"/>
      <c r="AS196" s="615"/>
      <c r="AT196" s="615"/>
      <c r="AU196" s="615"/>
      <c r="AV196" s="615"/>
      <c r="AW196" s="615"/>
      <c r="AX196" s="615"/>
      <c r="AY196" s="615"/>
      <c r="AZ196" s="615"/>
      <c r="BA196" s="615"/>
      <c r="BB196" s="615"/>
      <c r="BC196" s="615"/>
      <c r="BD196" s="615"/>
      <c r="BE196" s="615"/>
      <c r="BF196" s="615"/>
      <c r="BG196" s="615"/>
      <c r="BH196" s="615"/>
      <c r="BI196" s="615"/>
      <c r="BJ196" s="615"/>
      <c r="BK196" s="615"/>
      <c r="BL196" s="615"/>
      <c r="BM196" s="615"/>
      <c r="BN196" s="615"/>
      <c r="BO196" s="615"/>
      <c r="BP196" s="615"/>
      <c r="BQ196" s="615"/>
      <c r="BR196" s="615"/>
      <c r="BS196" s="615"/>
      <c r="BT196" s="615"/>
    </row>
    <row r="197" spans="1:72" s="548" customFormat="1" ht="17.25" customHeight="1" x14ac:dyDescent="0.25">
      <c r="A197" s="731"/>
      <c r="B197" s="732"/>
      <c r="C197" s="733"/>
      <c r="D197" s="734"/>
      <c r="E197" s="733"/>
      <c r="F197" s="734"/>
      <c r="G197" s="734"/>
      <c r="H197" s="734"/>
      <c r="I197" s="734"/>
      <c r="J197" s="734"/>
      <c r="K197" s="734"/>
      <c r="L197" s="734"/>
      <c r="M197" s="734"/>
      <c r="N197" s="734"/>
      <c r="O197" s="615"/>
      <c r="P197" s="615"/>
      <c r="Q197" s="615"/>
      <c r="R197" s="615"/>
      <c r="S197" s="615"/>
      <c r="T197" s="615"/>
      <c r="U197" s="615"/>
      <c r="V197" s="615"/>
      <c r="W197" s="615"/>
      <c r="X197" s="615"/>
      <c r="Y197" s="615"/>
      <c r="Z197" s="615"/>
      <c r="AA197" s="615"/>
      <c r="AB197" s="615"/>
      <c r="AC197" s="615"/>
      <c r="AD197" s="615"/>
      <c r="AE197" s="615"/>
      <c r="AF197" s="615"/>
      <c r="AG197" s="615"/>
      <c r="AH197" s="615"/>
      <c r="AI197" s="615"/>
      <c r="AJ197" s="615"/>
      <c r="AK197" s="615"/>
      <c r="AL197" s="615"/>
      <c r="AM197" s="615"/>
      <c r="AN197" s="615"/>
      <c r="AO197" s="615"/>
      <c r="AP197" s="615"/>
      <c r="AQ197" s="615"/>
      <c r="AR197" s="615"/>
      <c r="AS197" s="615"/>
      <c r="AT197" s="615"/>
      <c r="AU197" s="615"/>
      <c r="AV197" s="615"/>
      <c r="AW197" s="615"/>
      <c r="AX197" s="615"/>
      <c r="AY197" s="615"/>
      <c r="AZ197" s="615"/>
      <c r="BA197" s="615"/>
      <c r="BB197" s="615"/>
      <c r="BC197" s="615"/>
      <c r="BD197" s="615"/>
      <c r="BE197" s="615"/>
      <c r="BF197" s="615"/>
      <c r="BG197" s="615"/>
      <c r="BH197" s="615"/>
      <c r="BI197" s="615"/>
      <c r="BJ197" s="615"/>
      <c r="BK197" s="615"/>
      <c r="BL197" s="615"/>
      <c r="BM197" s="615"/>
      <c r="BN197" s="615"/>
      <c r="BO197" s="615"/>
      <c r="BP197" s="615"/>
      <c r="BQ197" s="615"/>
      <c r="BR197" s="615"/>
      <c r="BS197" s="615"/>
      <c r="BT197" s="615"/>
    </row>
    <row r="198" spans="1:72" s="548" customFormat="1" ht="17.25" customHeight="1" x14ac:dyDescent="0.25">
      <c r="A198" s="731"/>
      <c r="B198" s="732"/>
      <c r="C198" s="733"/>
      <c r="D198" s="734"/>
      <c r="E198" s="733"/>
      <c r="F198" s="734"/>
      <c r="G198" s="734"/>
      <c r="H198" s="734"/>
      <c r="I198" s="734"/>
      <c r="J198" s="734"/>
      <c r="K198" s="734"/>
      <c r="L198" s="734"/>
      <c r="M198" s="734"/>
      <c r="N198" s="734"/>
      <c r="O198" s="615"/>
      <c r="P198" s="615"/>
      <c r="Q198" s="615"/>
      <c r="R198" s="615"/>
      <c r="S198" s="615"/>
      <c r="T198" s="615"/>
      <c r="U198" s="615"/>
      <c r="V198" s="615"/>
      <c r="W198" s="615"/>
      <c r="X198" s="615"/>
      <c r="Y198" s="615"/>
      <c r="Z198" s="615"/>
      <c r="AA198" s="615"/>
      <c r="AB198" s="615"/>
      <c r="AC198" s="615"/>
      <c r="AD198" s="615"/>
      <c r="AE198" s="615"/>
      <c r="AF198" s="615"/>
      <c r="AG198" s="615"/>
      <c r="AH198" s="615"/>
      <c r="AI198" s="615"/>
      <c r="AJ198" s="615"/>
      <c r="AK198" s="615"/>
      <c r="AL198" s="615"/>
      <c r="AM198" s="615"/>
      <c r="AN198" s="615"/>
      <c r="AO198" s="615"/>
      <c r="AP198" s="615"/>
      <c r="AQ198" s="615"/>
      <c r="AR198" s="615"/>
      <c r="AS198" s="615"/>
      <c r="AT198" s="615"/>
      <c r="AU198" s="615"/>
      <c r="AV198" s="615"/>
      <c r="AW198" s="615"/>
      <c r="AX198" s="615"/>
      <c r="AY198" s="615"/>
      <c r="AZ198" s="615"/>
      <c r="BA198" s="615"/>
      <c r="BB198" s="615"/>
      <c r="BC198" s="615"/>
      <c r="BD198" s="615"/>
      <c r="BE198" s="615"/>
      <c r="BF198" s="615"/>
      <c r="BG198" s="615"/>
      <c r="BH198" s="615"/>
      <c r="BI198" s="615"/>
      <c r="BJ198" s="615"/>
      <c r="BK198" s="615"/>
      <c r="BL198" s="615"/>
      <c r="BM198" s="615"/>
      <c r="BN198" s="615"/>
      <c r="BO198" s="615"/>
      <c r="BP198" s="615"/>
      <c r="BQ198" s="615"/>
      <c r="BR198" s="615"/>
      <c r="BS198" s="615"/>
      <c r="BT198" s="615"/>
    </row>
    <row r="199" spans="1:72" s="548" customFormat="1" ht="17.25" customHeight="1" x14ac:dyDescent="0.25">
      <c r="A199" s="731"/>
      <c r="B199" s="732"/>
      <c r="C199" s="733"/>
      <c r="D199" s="734"/>
      <c r="E199" s="733"/>
      <c r="F199" s="734"/>
      <c r="G199" s="734"/>
      <c r="H199" s="734"/>
      <c r="I199" s="734"/>
      <c r="J199" s="734"/>
      <c r="K199" s="734"/>
      <c r="L199" s="734"/>
      <c r="M199" s="734"/>
      <c r="N199" s="734"/>
      <c r="O199" s="615"/>
      <c r="P199" s="615"/>
      <c r="Q199" s="615"/>
      <c r="R199" s="615"/>
      <c r="S199" s="615"/>
      <c r="T199" s="615"/>
      <c r="U199" s="615"/>
      <c r="V199" s="615"/>
      <c r="W199" s="615"/>
      <c r="X199" s="615"/>
      <c r="Y199" s="615"/>
      <c r="Z199" s="615"/>
      <c r="AA199" s="615"/>
      <c r="AB199" s="615"/>
      <c r="AC199" s="615"/>
      <c r="AD199" s="615"/>
      <c r="AE199" s="615"/>
      <c r="AF199" s="615"/>
      <c r="AG199" s="615"/>
      <c r="AH199" s="615"/>
      <c r="AI199" s="615"/>
      <c r="AJ199" s="615"/>
      <c r="AK199" s="615"/>
      <c r="AL199" s="615"/>
      <c r="AM199" s="615"/>
      <c r="AN199" s="615"/>
      <c r="AO199" s="615"/>
      <c r="AP199" s="615"/>
      <c r="AQ199" s="615"/>
      <c r="AR199" s="615"/>
      <c r="AS199" s="615"/>
      <c r="AT199" s="615"/>
      <c r="AU199" s="615"/>
      <c r="AV199" s="615"/>
      <c r="AW199" s="615"/>
      <c r="AX199" s="615"/>
      <c r="AY199" s="615"/>
      <c r="AZ199" s="615"/>
      <c r="BA199" s="615"/>
      <c r="BB199" s="615"/>
      <c r="BC199" s="615"/>
      <c r="BD199" s="615"/>
      <c r="BE199" s="615"/>
      <c r="BF199" s="615"/>
      <c r="BG199" s="615"/>
      <c r="BH199" s="615"/>
      <c r="BI199" s="615"/>
      <c r="BJ199" s="615"/>
      <c r="BK199" s="615"/>
      <c r="BL199" s="615"/>
      <c r="BM199" s="615"/>
      <c r="BN199" s="615"/>
      <c r="BO199" s="615"/>
      <c r="BP199" s="615"/>
      <c r="BQ199" s="615"/>
      <c r="BR199" s="615"/>
      <c r="BS199" s="615"/>
      <c r="BT199" s="615"/>
    </row>
    <row r="200" spans="1:72" s="548" customFormat="1" ht="17.25" customHeight="1" x14ac:dyDescent="0.25">
      <c r="A200" s="731"/>
      <c r="B200" s="732"/>
      <c r="C200" s="733"/>
      <c r="D200" s="734"/>
      <c r="E200" s="733"/>
      <c r="F200" s="734"/>
      <c r="G200" s="734"/>
      <c r="H200" s="734"/>
      <c r="I200" s="734"/>
      <c r="J200" s="734"/>
      <c r="K200" s="734"/>
      <c r="L200" s="734"/>
      <c r="M200" s="734"/>
      <c r="N200" s="734"/>
      <c r="O200" s="615"/>
      <c r="P200" s="615"/>
      <c r="Q200" s="615"/>
      <c r="R200" s="615"/>
      <c r="S200" s="615"/>
      <c r="T200" s="615"/>
      <c r="U200" s="615"/>
      <c r="V200" s="615"/>
      <c r="W200" s="615"/>
      <c r="X200" s="615"/>
      <c r="Y200" s="615"/>
      <c r="Z200" s="615"/>
      <c r="AA200" s="615"/>
      <c r="AB200" s="615"/>
      <c r="AC200" s="615"/>
      <c r="AD200" s="615"/>
      <c r="AE200" s="615"/>
      <c r="AF200" s="615"/>
      <c r="AG200" s="615"/>
      <c r="AH200" s="615"/>
      <c r="AI200" s="615"/>
      <c r="AJ200" s="615"/>
      <c r="AK200" s="615"/>
      <c r="AL200" s="615"/>
      <c r="AM200" s="615"/>
      <c r="AN200" s="615"/>
      <c r="AO200" s="615"/>
      <c r="AP200" s="615"/>
      <c r="AQ200" s="615"/>
      <c r="AR200" s="615"/>
      <c r="AS200" s="615"/>
      <c r="AT200" s="615"/>
      <c r="AU200" s="615"/>
      <c r="AV200" s="615"/>
      <c r="AW200" s="615"/>
      <c r="AX200" s="615"/>
      <c r="AY200" s="615"/>
      <c r="AZ200" s="615"/>
      <c r="BA200" s="615"/>
      <c r="BB200" s="615"/>
      <c r="BC200" s="615"/>
      <c r="BD200" s="615"/>
      <c r="BE200" s="615"/>
      <c r="BF200" s="615"/>
      <c r="BG200" s="615"/>
      <c r="BH200" s="615"/>
      <c r="BI200" s="615"/>
      <c r="BJ200" s="615"/>
      <c r="BK200" s="615"/>
      <c r="BL200" s="615"/>
      <c r="BM200" s="615"/>
      <c r="BN200" s="615"/>
      <c r="BO200" s="615"/>
      <c r="BP200" s="615"/>
      <c r="BQ200" s="615"/>
      <c r="BR200" s="615"/>
      <c r="BS200" s="615"/>
      <c r="BT200" s="615"/>
    </row>
    <row r="201" spans="1:72" s="548" customFormat="1" ht="17.25" customHeight="1" x14ac:dyDescent="0.25">
      <c r="A201" s="731"/>
      <c r="B201" s="732"/>
      <c r="C201" s="733"/>
      <c r="D201" s="734"/>
      <c r="E201" s="733"/>
      <c r="F201" s="734"/>
      <c r="G201" s="734"/>
      <c r="H201" s="734"/>
      <c r="I201" s="734"/>
      <c r="J201" s="734"/>
      <c r="K201" s="734"/>
      <c r="L201" s="734"/>
      <c r="M201" s="734"/>
      <c r="N201" s="734"/>
      <c r="O201" s="615"/>
      <c r="P201" s="615"/>
      <c r="Q201" s="615"/>
      <c r="R201" s="615"/>
      <c r="S201" s="615"/>
      <c r="T201" s="615"/>
      <c r="U201" s="615"/>
      <c r="V201" s="615"/>
      <c r="W201" s="615"/>
      <c r="X201" s="615"/>
      <c r="Y201" s="615"/>
      <c r="Z201" s="615"/>
      <c r="AA201" s="615"/>
      <c r="AB201" s="615"/>
      <c r="AC201" s="615"/>
      <c r="AD201" s="615"/>
      <c r="AE201" s="615"/>
      <c r="AF201" s="615"/>
      <c r="AG201" s="615"/>
      <c r="AH201" s="615"/>
      <c r="AI201" s="615"/>
      <c r="AJ201" s="615"/>
      <c r="AK201" s="615"/>
      <c r="AL201" s="615"/>
      <c r="AM201" s="615"/>
      <c r="AN201" s="615"/>
      <c r="AO201" s="615"/>
      <c r="AP201" s="615"/>
      <c r="AQ201" s="615"/>
      <c r="AR201" s="615"/>
      <c r="AS201" s="615"/>
      <c r="AT201" s="615"/>
      <c r="AU201" s="615"/>
      <c r="AV201" s="615"/>
      <c r="AW201" s="615"/>
      <c r="AX201" s="615"/>
      <c r="AY201" s="615"/>
      <c r="AZ201" s="615"/>
      <c r="BA201" s="615"/>
      <c r="BB201" s="615"/>
      <c r="BC201" s="615"/>
      <c r="BD201" s="615"/>
      <c r="BE201" s="615"/>
      <c r="BF201" s="615"/>
      <c r="BG201" s="615"/>
      <c r="BH201" s="615"/>
      <c r="BI201" s="615"/>
      <c r="BJ201" s="615"/>
      <c r="BK201" s="615"/>
      <c r="BL201" s="615"/>
      <c r="BM201" s="615"/>
      <c r="BN201" s="615"/>
      <c r="BO201" s="615"/>
      <c r="BP201" s="615"/>
      <c r="BQ201" s="615"/>
      <c r="BR201" s="615"/>
      <c r="BS201" s="615"/>
      <c r="BT201" s="615"/>
    </row>
    <row r="202" spans="1:72" s="548" customFormat="1" ht="17.25" customHeight="1" x14ac:dyDescent="0.25">
      <c r="A202" s="731"/>
      <c r="B202" s="732"/>
      <c r="C202" s="733"/>
      <c r="D202" s="734"/>
      <c r="E202" s="733"/>
      <c r="F202" s="734"/>
      <c r="G202" s="734"/>
      <c r="H202" s="734"/>
      <c r="I202" s="734"/>
      <c r="J202" s="734"/>
      <c r="K202" s="734"/>
      <c r="L202" s="734"/>
      <c r="M202" s="734"/>
      <c r="N202" s="734"/>
      <c r="O202" s="615"/>
      <c r="P202" s="615"/>
      <c r="Q202" s="615"/>
      <c r="R202" s="615"/>
      <c r="S202" s="615"/>
      <c r="T202" s="615"/>
      <c r="U202" s="615"/>
      <c r="V202" s="615"/>
      <c r="W202" s="615"/>
      <c r="X202" s="615"/>
      <c r="Y202" s="615"/>
      <c r="Z202" s="615"/>
      <c r="AA202" s="615"/>
      <c r="AB202" s="615"/>
      <c r="AC202" s="615"/>
      <c r="AD202" s="615"/>
      <c r="AE202" s="615"/>
      <c r="AF202" s="615"/>
      <c r="AG202" s="615"/>
      <c r="AH202" s="615"/>
      <c r="AI202" s="615"/>
      <c r="AJ202" s="615"/>
      <c r="AK202" s="615"/>
      <c r="AL202" s="615"/>
      <c r="AM202" s="615"/>
      <c r="AN202" s="615"/>
      <c r="AO202" s="615"/>
      <c r="AP202" s="615"/>
      <c r="AQ202" s="615"/>
      <c r="AR202" s="615"/>
      <c r="AS202" s="615"/>
      <c r="AT202" s="615"/>
      <c r="AU202" s="615"/>
      <c r="AV202" s="615"/>
      <c r="AW202" s="615"/>
      <c r="AX202" s="615"/>
      <c r="AY202" s="615"/>
      <c r="AZ202" s="615"/>
      <c r="BA202" s="615"/>
      <c r="BB202" s="615"/>
      <c r="BC202" s="615"/>
      <c r="BD202" s="615"/>
      <c r="BE202" s="615"/>
      <c r="BF202" s="615"/>
      <c r="BG202" s="615"/>
      <c r="BH202" s="615"/>
      <c r="BI202" s="615"/>
      <c r="BJ202" s="615"/>
      <c r="BK202" s="615"/>
      <c r="BL202" s="615"/>
      <c r="BM202" s="615"/>
      <c r="BN202" s="615"/>
      <c r="BO202" s="615"/>
      <c r="BP202" s="615"/>
      <c r="BQ202" s="615"/>
      <c r="BR202" s="615"/>
      <c r="BS202" s="615"/>
      <c r="BT202" s="615"/>
    </row>
    <row r="203" spans="1:72" s="548" customFormat="1" ht="17.25" customHeight="1" x14ac:dyDescent="0.25">
      <c r="A203" s="731"/>
      <c r="B203" s="732"/>
      <c r="C203" s="733"/>
      <c r="D203" s="734"/>
      <c r="E203" s="733"/>
      <c r="F203" s="734"/>
      <c r="G203" s="734"/>
      <c r="H203" s="734"/>
      <c r="I203" s="734"/>
      <c r="J203" s="734"/>
      <c r="K203" s="734"/>
      <c r="L203" s="734"/>
      <c r="M203" s="734"/>
      <c r="N203" s="734"/>
      <c r="O203" s="615"/>
      <c r="P203" s="615"/>
      <c r="Q203" s="615"/>
      <c r="R203" s="615"/>
      <c r="S203" s="615"/>
      <c r="T203" s="615"/>
      <c r="U203" s="615"/>
      <c r="V203" s="615"/>
      <c r="W203" s="615"/>
      <c r="X203" s="615"/>
      <c r="Y203" s="615"/>
      <c r="Z203" s="615"/>
      <c r="AA203" s="615"/>
      <c r="AB203" s="615"/>
      <c r="AC203" s="615"/>
      <c r="AD203" s="615"/>
      <c r="AE203" s="615"/>
      <c r="AF203" s="615"/>
      <c r="AG203" s="615"/>
      <c r="AH203" s="615"/>
      <c r="AI203" s="615"/>
      <c r="AJ203" s="615"/>
      <c r="AK203" s="615"/>
      <c r="AL203" s="615"/>
      <c r="AM203" s="615"/>
      <c r="AN203" s="615"/>
      <c r="AO203" s="615"/>
      <c r="AP203" s="615"/>
      <c r="AQ203" s="615"/>
      <c r="AR203" s="615"/>
      <c r="AS203" s="615"/>
      <c r="AT203" s="615"/>
      <c r="AU203" s="615"/>
      <c r="AV203" s="615"/>
      <c r="AW203" s="615"/>
      <c r="AX203" s="615"/>
      <c r="AY203" s="615"/>
      <c r="AZ203" s="615"/>
      <c r="BA203" s="615"/>
      <c r="BB203" s="615"/>
      <c r="BC203" s="615"/>
      <c r="BD203" s="615"/>
      <c r="BE203" s="615"/>
      <c r="BF203" s="615"/>
      <c r="BG203" s="615"/>
      <c r="BH203" s="615"/>
      <c r="BI203" s="615"/>
      <c r="BJ203" s="615"/>
      <c r="BK203" s="615"/>
      <c r="BL203" s="615"/>
      <c r="BM203" s="615"/>
      <c r="BN203" s="615"/>
      <c r="BO203" s="615"/>
      <c r="BP203" s="615"/>
      <c r="BQ203" s="615"/>
      <c r="BR203" s="615"/>
      <c r="BS203" s="615"/>
      <c r="BT203" s="615"/>
    </row>
    <row r="204" spans="1:72" s="548" customFormat="1" ht="17.25" customHeight="1" x14ac:dyDescent="0.25">
      <c r="A204" s="731"/>
      <c r="B204" s="732"/>
      <c r="C204" s="733"/>
      <c r="D204" s="734"/>
      <c r="E204" s="733"/>
      <c r="F204" s="734"/>
      <c r="G204" s="734"/>
      <c r="H204" s="734"/>
      <c r="I204" s="734"/>
      <c r="J204" s="734"/>
      <c r="K204" s="734"/>
      <c r="L204" s="734"/>
      <c r="M204" s="734"/>
      <c r="N204" s="734"/>
      <c r="O204" s="615"/>
      <c r="P204" s="615"/>
      <c r="Q204" s="615"/>
      <c r="R204" s="615"/>
      <c r="S204" s="615"/>
      <c r="T204" s="615"/>
      <c r="U204" s="615"/>
      <c r="V204" s="615"/>
      <c r="W204" s="615"/>
      <c r="X204" s="615"/>
      <c r="Y204" s="615"/>
      <c r="Z204" s="615"/>
      <c r="AA204" s="615"/>
      <c r="AB204" s="615"/>
      <c r="AC204" s="615"/>
      <c r="AD204" s="615"/>
      <c r="AE204" s="615"/>
      <c r="AF204" s="615"/>
      <c r="AG204" s="615"/>
      <c r="AH204" s="615"/>
      <c r="AI204" s="615"/>
      <c r="AJ204" s="615"/>
      <c r="AK204" s="615"/>
      <c r="AL204" s="615"/>
      <c r="AM204" s="615"/>
      <c r="AN204" s="615"/>
      <c r="AO204" s="615"/>
      <c r="AP204" s="615"/>
      <c r="AQ204" s="615"/>
      <c r="AR204" s="615"/>
      <c r="AS204" s="615"/>
      <c r="AT204" s="615"/>
      <c r="AU204" s="615"/>
      <c r="AV204" s="615"/>
      <c r="AW204" s="615"/>
      <c r="AX204" s="615"/>
      <c r="AY204" s="615"/>
      <c r="AZ204" s="615"/>
      <c r="BA204" s="615"/>
      <c r="BB204" s="615"/>
      <c r="BC204" s="615"/>
      <c r="BD204" s="615"/>
      <c r="BE204" s="615"/>
      <c r="BF204" s="615"/>
      <c r="BG204" s="615"/>
      <c r="BH204" s="615"/>
      <c r="BI204" s="615"/>
      <c r="BJ204" s="615"/>
      <c r="BK204" s="615"/>
      <c r="BL204" s="615"/>
      <c r="BM204" s="615"/>
      <c r="BN204" s="615"/>
      <c r="BO204" s="615"/>
      <c r="BP204" s="615"/>
      <c r="BQ204" s="615"/>
      <c r="BR204" s="615"/>
      <c r="BS204" s="615"/>
      <c r="BT204" s="615"/>
    </row>
    <row r="205" spans="1:72" s="548" customFormat="1" ht="17.25" customHeight="1" x14ac:dyDescent="0.25">
      <c r="A205" s="731"/>
      <c r="B205" s="732"/>
      <c r="C205" s="733"/>
      <c r="D205" s="734"/>
      <c r="E205" s="733"/>
      <c r="F205" s="734"/>
      <c r="G205" s="734"/>
      <c r="H205" s="734"/>
      <c r="I205" s="734"/>
      <c r="J205" s="734"/>
      <c r="K205" s="734"/>
      <c r="L205" s="734"/>
      <c r="M205" s="734"/>
      <c r="N205" s="734"/>
      <c r="O205" s="615"/>
      <c r="P205" s="615"/>
      <c r="Q205" s="615"/>
      <c r="R205" s="615"/>
      <c r="S205" s="615"/>
      <c r="T205" s="615"/>
      <c r="U205" s="615"/>
      <c r="V205" s="615"/>
      <c r="W205" s="615"/>
      <c r="X205" s="615"/>
      <c r="Y205" s="615"/>
      <c r="Z205" s="615"/>
      <c r="AA205" s="615"/>
      <c r="AB205" s="615"/>
      <c r="AC205" s="615"/>
      <c r="AD205" s="615"/>
      <c r="AE205" s="615"/>
      <c r="AF205" s="615"/>
      <c r="AG205" s="615"/>
      <c r="AH205" s="615"/>
      <c r="AI205" s="615"/>
      <c r="AJ205" s="615"/>
      <c r="AK205" s="615"/>
      <c r="AL205" s="615"/>
      <c r="AM205" s="615"/>
      <c r="AN205" s="615"/>
      <c r="AO205" s="615"/>
      <c r="AP205" s="615"/>
      <c r="AQ205" s="615"/>
      <c r="AR205" s="615"/>
      <c r="AS205" s="615"/>
      <c r="AT205" s="615"/>
      <c r="AU205" s="615"/>
      <c r="AV205" s="615"/>
      <c r="AW205" s="615"/>
      <c r="AX205" s="615"/>
      <c r="AY205" s="615"/>
      <c r="AZ205" s="615"/>
      <c r="BA205" s="615"/>
      <c r="BB205" s="615"/>
      <c r="BC205" s="615"/>
      <c r="BD205" s="615"/>
      <c r="BE205" s="615"/>
      <c r="BF205" s="615"/>
      <c r="BG205" s="615"/>
      <c r="BH205" s="615"/>
      <c r="BI205" s="615"/>
      <c r="BJ205" s="615"/>
      <c r="BK205" s="615"/>
      <c r="BL205" s="615"/>
      <c r="BM205" s="615"/>
      <c r="BN205" s="615"/>
      <c r="BO205" s="615"/>
      <c r="BP205" s="615"/>
      <c r="BQ205" s="615"/>
      <c r="BR205" s="615"/>
      <c r="BS205" s="615"/>
      <c r="BT205" s="615"/>
    </row>
    <row r="206" spans="1:72" s="548" customFormat="1" ht="17.25" customHeight="1" x14ac:dyDescent="0.25">
      <c r="A206" s="731"/>
      <c r="B206" s="732"/>
      <c r="C206" s="733"/>
      <c r="D206" s="734"/>
      <c r="E206" s="733"/>
      <c r="F206" s="734"/>
      <c r="G206" s="734"/>
      <c r="H206" s="734"/>
      <c r="I206" s="734"/>
      <c r="J206" s="734"/>
      <c r="K206" s="734"/>
      <c r="L206" s="734"/>
      <c r="M206" s="734"/>
      <c r="N206" s="734"/>
      <c r="O206" s="615"/>
      <c r="P206" s="615"/>
      <c r="Q206" s="615"/>
      <c r="R206" s="615"/>
      <c r="S206" s="615"/>
      <c r="T206" s="615"/>
      <c r="U206" s="615"/>
      <c r="V206" s="615"/>
      <c r="W206" s="615"/>
      <c r="X206" s="615"/>
      <c r="Y206" s="615"/>
      <c r="Z206" s="615"/>
      <c r="AA206" s="615"/>
      <c r="AB206" s="615"/>
      <c r="AC206" s="615"/>
      <c r="AD206" s="615"/>
      <c r="AE206" s="615"/>
      <c r="AF206" s="615"/>
      <c r="AG206" s="615"/>
      <c r="AH206" s="615"/>
      <c r="AI206" s="615"/>
      <c r="AJ206" s="615"/>
      <c r="AK206" s="615"/>
      <c r="AL206" s="615"/>
      <c r="AM206" s="615"/>
      <c r="AN206" s="615"/>
      <c r="AO206" s="615"/>
      <c r="AP206" s="615"/>
      <c r="AQ206" s="615"/>
      <c r="AR206" s="615"/>
      <c r="AS206" s="615"/>
      <c r="AT206" s="615"/>
      <c r="AU206" s="615"/>
      <c r="AV206" s="615"/>
      <c r="AW206" s="615"/>
      <c r="AX206" s="615"/>
      <c r="AY206" s="615"/>
      <c r="AZ206" s="615"/>
      <c r="BA206" s="615"/>
      <c r="BB206" s="615"/>
      <c r="BC206" s="615"/>
      <c r="BD206" s="615"/>
      <c r="BE206" s="615"/>
      <c r="BF206" s="615"/>
      <c r="BG206" s="615"/>
      <c r="BH206" s="615"/>
      <c r="BI206" s="615"/>
      <c r="BJ206" s="615"/>
      <c r="BK206" s="615"/>
      <c r="BL206" s="615"/>
      <c r="BM206" s="615"/>
      <c r="BN206" s="615"/>
      <c r="BO206" s="615"/>
      <c r="BP206" s="615"/>
      <c r="BQ206" s="615"/>
      <c r="BR206" s="615"/>
      <c r="BS206" s="615"/>
      <c r="BT206" s="615"/>
    </row>
    <row r="207" spans="1:72" s="548" customFormat="1" ht="17.25" customHeight="1" x14ac:dyDescent="0.25">
      <c r="A207" s="731"/>
      <c r="B207" s="732"/>
      <c r="C207" s="733"/>
      <c r="D207" s="734"/>
      <c r="E207" s="733"/>
      <c r="F207" s="734"/>
      <c r="G207" s="734"/>
      <c r="H207" s="734"/>
      <c r="I207" s="734"/>
      <c r="J207" s="734"/>
      <c r="K207" s="734"/>
      <c r="L207" s="734"/>
      <c r="M207" s="734"/>
      <c r="N207" s="734"/>
      <c r="O207" s="615"/>
      <c r="P207" s="615"/>
      <c r="Q207" s="615"/>
      <c r="R207" s="615"/>
      <c r="S207" s="615"/>
      <c r="T207" s="615"/>
      <c r="U207" s="615"/>
      <c r="V207" s="615"/>
      <c r="W207" s="615"/>
      <c r="X207" s="615"/>
      <c r="Y207" s="615"/>
      <c r="Z207" s="615"/>
      <c r="AA207" s="615"/>
      <c r="AB207" s="615"/>
      <c r="AC207" s="615"/>
      <c r="AD207" s="615"/>
      <c r="AE207" s="615"/>
      <c r="AF207" s="615"/>
      <c r="AG207" s="615"/>
      <c r="AH207" s="615"/>
      <c r="AI207" s="615"/>
      <c r="AJ207" s="615"/>
      <c r="AK207" s="615"/>
      <c r="AL207" s="615"/>
      <c r="AM207" s="615"/>
      <c r="AN207" s="615"/>
      <c r="AO207" s="615"/>
      <c r="AP207" s="615"/>
      <c r="AQ207" s="615"/>
      <c r="AR207" s="615"/>
      <c r="AS207" s="615"/>
      <c r="AT207" s="615"/>
      <c r="AU207" s="615"/>
      <c r="AV207" s="615"/>
      <c r="AW207" s="615"/>
      <c r="AX207" s="615"/>
      <c r="AY207" s="615"/>
      <c r="AZ207" s="615"/>
      <c r="BA207" s="615"/>
      <c r="BB207" s="615"/>
      <c r="BC207" s="615"/>
      <c r="BD207" s="615"/>
      <c r="BE207" s="615"/>
      <c r="BF207" s="615"/>
      <c r="BG207" s="615"/>
      <c r="BH207" s="615"/>
      <c r="BI207" s="615"/>
      <c r="BJ207" s="615"/>
      <c r="BK207" s="615"/>
      <c r="BL207" s="615"/>
      <c r="BM207" s="615"/>
      <c r="BN207" s="615"/>
      <c r="BO207" s="615"/>
      <c r="BP207" s="615"/>
      <c r="BQ207" s="615"/>
      <c r="BR207" s="615"/>
      <c r="BS207" s="615"/>
      <c r="BT207" s="615"/>
    </row>
    <row r="208" spans="1:72" s="548" customFormat="1" ht="17.25" customHeight="1" x14ac:dyDescent="0.25">
      <c r="A208" s="731"/>
      <c r="B208" s="732"/>
      <c r="C208" s="733"/>
      <c r="D208" s="734"/>
      <c r="E208" s="733"/>
      <c r="F208" s="734"/>
      <c r="G208" s="734"/>
      <c r="H208" s="734"/>
      <c r="I208" s="734"/>
      <c r="J208" s="734"/>
      <c r="K208" s="734"/>
      <c r="L208" s="734"/>
      <c r="M208" s="734"/>
      <c r="N208" s="734"/>
      <c r="O208" s="615"/>
      <c r="P208" s="615"/>
      <c r="Q208" s="615"/>
      <c r="R208" s="615"/>
      <c r="S208" s="615"/>
      <c r="T208" s="615"/>
      <c r="U208" s="615"/>
      <c r="V208" s="615"/>
      <c r="W208" s="615"/>
      <c r="X208" s="615"/>
      <c r="Y208" s="615"/>
      <c r="Z208" s="615"/>
      <c r="AA208" s="615"/>
      <c r="AB208" s="615"/>
      <c r="AC208" s="615"/>
      <c r="AD208" s="615"/>
      <c r="AE208" s="615"/>
      <c r="AF208" s="615"/>
      <c r="AG208" s="615"/>
      <c r="AH208" s="615"/>
      <c r="AI208" s="615"/>
      <c r="AJ208" s="615"/>
      <c r="AK208" s="615"/>
      <c r="AL208" s="615"/>
      <c r="AM208" s="615"/>
      <c r="AN208" s="615"/>
      <c r="AO208" s="615"/>
      <c r="AP208" s="615"/>
      <c r="AQ208" s="615"/>
      <c r="AR208" s="615"/>
      <c r="AS208" s="615"/>
      <c r="AT208" s="615"/>
      <c r="AU208" s="615"/>
      <c r="AV208" s="615"/>
      <c r="AW208" s="615"/>
      <c r="AX208" s="615"/>
      <c r="AY208" s="615"/>
      <c r="AZ208" s="615"/>
      <c r="BA208" s="615"/>
      <c r="BB208" s="615"/>
      <c r="BC208" s="615"/>
      <c r="BD208" s="615"/>
      <c r="BE208" s="615"/>
      <c r="BF208" s="615"/>
      <c r="BG208" s="615"/>
      <c r="BH208" s="615"/>
      <c r="BI208" s="615"/>
      <c r="BJ208" s="615"/>
      <c r="BK208" s="615"/>
      <c r="BL208" s="615"/>
      <c r="BM208" s="615"/>
      <c r="BN208" s="615"/>
      <c r="BO208" s="615"/>
      <c r="BP208" s="615"/>
      <c r="BQ208" s="615"/>
      <c r="BR208" s="615"/>
      <c r="BS208" s="615"/>
      <c r="BT208" s="615"/>
    </row>
    <row r="209" spans="1:72" s="548" customFormat="1" ht="17.25" customHeight="1" x14ac:dyDescent="0.25">
      <c r="A209" s="731"/>
      <c r="B209" s="732"/>
      <c r="C209" s="733"/>
      <c r="D209" s="734"/>
      <c r="E209" s="733"/>
      <c r="F209" s="734"/>
      <c r="G209" s="734"/>
      <c r="H209" s="734"/>
      <c r="I209" s="734"/>
      <c r="J209" s="734"/>
      <c r="K209" s="734"/>
      <c r="L209" s="734"/>
      <c r="M209" s="734"/>
      <c r="N209" s="734"/>
      <c r="O209" s="615"/>
      <c r="P209" s="615"/>
      <c r="Q209" s="615"/>
      <c r="R209" s="615"/>
      <c r="S209" s="615"/>
      <c r="T209" s="615"/>
      <c r="U209" s="615"/>
      <c r="V209" s="615"/>
      <c r="W209" s="615"/>
      <c r="X209" s="615"/>
      <c r="Y209" s="615"/>
      <c r="Z209" s="615"/>
      <c r="AA209" s="615"/>
      <c r="AB209" s="615"/>
      <c r="AC209" s="615"/>
      <c r="AD209" s="615"/>
      <c r="AE209" s="615"/>
      <c r="AF209" s="615"/>
      <c r="AG209" s="615"/>
      <c r="AH209" s="615"/>
      <c r="AI209" s="615"/>
      <c r="AJ209" s="615"/>
      <c r="AK209" s="615"/>
      <c r="AL209" s="615"/>
      <c r="AM209" s="615"/>
      <c r="AN209" s="615"/>
      <c r="AO209" s="615"/>
      <c r="AP209" s="615"/>
      <c r="AQ209" s="615"/>
      <c r="AR209" s="615"/>
      <c r="AS209" s="615"/>
      <c r="AT209" s="615"/>
      <c r="AU209" s="615"/>
      <c r="AV209" s="615"/>
      <c r="AW209" s="615"/>
      <c r="AX209" s="615"/>
      <c r="AY209" s="615"/>
      <c r="AZ209" s="615"/>
      <c r="BA209" s="615"/>
      <c r="BB209" s="615"/>
      <c r="BC209" s="615"/>
      <c r="BD209" s="615"/>
      <c r="BE209" s="615"/>
      <c r="BF209" s="615"/>
      <c r="BG209" s="615"/>
      <c r="BH209" s="615"/>
      <c r="BI209" s="615"/>
      <c r="BJ209" s="615"/>
      <c r="BK209" s="615"/>
      <c r="BL209" s="615"/>
      <c r="BM209" s="615"/>
      <c r="BN209" s="615"/>
      <c r="BO209" s="615"/>
      <c r="BP209" s="615"/>
      <c r="BQ209" s="615"/>
      <c r="BR209" s="615"/>
      <c r="BS209" s="615"/>
      <c r="BT209" s="615"/>
    </row>
    <row r="210" spans="1:72" s="548" customFormat="1" ht="17.25" customHeight="1" x14ac:dyDescent="0.25">
      <c r="A210" s="731"/>
      <c r="B210" s="732"/>
      <c r="C210" s="733"/>
      <c r="D210" s="734"/>
      <c r="E210" s="733"/>
      <c r="F210" s="734"/>
      <c r="G210" s="734"/>
      <c r="H210" s="734"/>
      <c r="I210" s="734"/>
      <c r="J210" s="734"/>
      <c r="K210" s="734"/>
      <c r="L210" s="734"/>
      <c r="M210" s="734"/>
      <c r="N210" s="734"/>
      <c r="O210" s="615"/>
      <c r="P210" s="615"/>
      <c r="Q210" s="615"/>
      <c r="R210" s="615"/>
      <c r="S210" s="615"/>
      <c r="T210" s="615"/>
      <c r="U210" s="615"/>
      <c r="V210" s="615"/>
      <c r="W210" s="615"/>
      <c r="X210" s="615"/>
      <c r="Y210" s="615"/>
      <c r="Z210" s="615"/>
      <c r="AA210" s="615"/>
      <c r="AB210" s="615"/>
      <c r="AC210" s="615"/>
      <c r="AD210" s="615"/>
      <c r="AE210" s="615"/>
      <c r="AF210" s="615"/>
      <c r="AG210" s="615"/>
      <c r="AH210" s="615"/>
      <c r="AI210" s="615"/>
      <c r="AJ210" s="615"/>
      <c r="AK210" s="615"/>
      <c r="AL210" s="615"/>
      <c r="AM210" s="615"/>
      <c r="AN210" s="615"/>
      <c r="AO210" s="615"/>
      <c r="AP210" s="615"/>
      <c r="AQ210" s="615"/>
      <c r="AR210" s="615"/>
      <c r="AS210" s="615"/>
      <c r="AT210" s="615"/>
      <c r="AU210" s="615"/>
      <c r="AV210" s="615"/>
      <c r="AW210" s="615"/>
      <c r="AX210" s="615"/>
      <c r="AY210" s="615"/>
      <c r="AZ210" s="615"/>
      <c r="BA210" s="615"/>
      <c r="BB210" s="615"/>
      <c r="BC210" s="615"/>
      <c r="BD210" s="615"/>
      <c r="BE210" s="615"/>
      <c r="BF210" s="615"/>
      <c r="BG210" s="615"/>
      <c r="BH210" s="615"/>
      <c r="BI210" s="615"/>
      <c r="BJ210" s="615"/>
      <c r="BK210" s="615"/>
      <c r="BL210" s="615"/>
      <c r="BM210" s="615"/>
      <c r="BN210" s="615"/>
      <c r="BO210" s="615"/>
      <c r="BP210" s="615"/>
      <c r="BQ210" s="615"/>
      <c r="BR210" s="615"/>
      <c r="BS210" s="615"/>
      <c r="BT210" s="615"/>
    </row>
    <row r="211" spans="1:72" s="548" customFormat="1" ht="17.25" customHeight="1" x14ac:dyDescent="0.25">
      <c r="A211" s="731"/>
      <c r="B211" s="732"/>
      <c r="C211" s="733"/>
      <c r="D211" s="734"/>
      <c r="E211" s="733"/>
      <c r="F211" s="734"/>
      <c r="G211" s="734"/>
      <c r="H211" s="734"/>
      <c r="I211" s="734"/>
      <c r="J211" s="734"/>
      <c r="K211" s="734"/>
      <c r="L211" s="734"/>
      <c r="M211" s="734"/>
      <c r="N211" s="734"/>
      <c r="O211" s="615"/>
      <c r="P211" s="615"/>
      <c r="Q211" s="615"/>
      <c r="R211" s="615"/>
      <c r="S211" s="615"/>
      <c r="T211" s="615"/>
      <c r="U211" s="615"/>
      <c r="V211" s="615"/>
      <c r="W211" s="615"/>
      <c r="X211" s="615"/>
      <c r="Y211" s="615"/>
      <c r="Z211" s="615"/>
      <c r="AA211" s="615"/>
      <c r="AB211" s="615"/>
      <c r="AC211" s="615"/>
      <c r="AD211" s="615"/>
      <c r="AE211" s="615"/>
      <c r="AF211" s="615"/>
      <c r="AG211" s="615"/>
      <c r="AH211" s="615"/>
      <c r="AI211" s="615"/>
      <c r="AJ211" s="615"/>
      <c r="AK211" s="615"/>
      <c r="AL211" s="615"/>
      <c r="AM211" s="615"/>
      <c r="AN211" s="615"/>
      <c r="AO211" s="615"/>
      <c r="AP211" s="615"/>
      <c r="AQ211" s="615"/>
      <c r="AR211" s="615"/>
      <c r="AS211" s="615"/>
      <c r="AT211" s="615"/>
      <c r="AU211" s="615"/>
      <c r="AV211" s="615"/>
      <c r="AW211" s="615"/>
      <c r="AX211" s="615"/>
      <c r="AY211" s="615"/>
      <c r="AZ211" s="615"/>
      <c r="BA211" s="615"/>
      <c r="BB211" s="615"/>
      <c r="BC211" s="615"/>
      <c r="BD211" s="615"/>
      <c r="BE211" s="615"/>
      <c r="BF211" s="615"/>
      <c r="BG211" s="615"/>
      <c r="BH211" s="615"/>
      <c r="BI211" s="615"/>
      <c r="BJ211" s="615"/>
      <c r="BK211" s="615"/>
      <c r="BL211" s="615"/>
      <c r="BM211" s="615"/>
      <c r="BN211" s="615"/>
      <c r="BO211" s="615"/>
      <c r="BP211" s="615"/>
      <c r="BQ211" s="615"/>
      <c r="BR211" s="615"/>
      <c r="BS211" s="615"/>
      <c r="BT211" s="615"/>
    </row>
    <row r="212" spans="1:72" s="548" customFormat="1" ht="17.25" customHeight="1" x14ac:dyDescent="0.25">
      <c r="A212" s="731"/>
      <c r="B212" s="732"/>
      <c r="C212" s="733"/>
      <c r="D212" s="734"/>
      <c r="E212" s="733"/>
      <c r="F212" s="734"/>
      <c r="G212" s="734"/>
      <c r="H212" s="734"/>
      <c r="I212" s="734"/>
      <c r="J212" s="734"/>
      <c r="K212" s="734"/>
      <c r="L212" s="734"/>
      <c r="M212" s="734"/>
      <c r="N212" s="734"/>
      <c r="O212" s="615"/>
      <c r="P212" s="615"/>
      <c r="Q212" s="615"/>
      <c r="R212" s="615"/>
      <c r="S212" s="615"/>
      <c r="T212" s="615"/>
      <c r="U212" s="615"/>
      <c r="V212" s="615"/>
      <c r="W212" s="615"/>
      <c r="X212" s="615"/>
      <c r="Y212" s="615"/>
      <c r="Z212" s="615"/>
      <c r="AA212" s="615"/>
      <c r="AB212" s="615"/>
      <c r="AC212" s="615"/>
      <c r="AD212" s="615"/>
      <c r="AE212" s="615"/>
      <c r="AF212" s="615"/>
      <c r="AG212" s="615"/>
      <c r="AH212" s="615"/>
      <c r="AI212" s="615"/>
      <c r="AJ212" s="615"/>
      <c r="AK212" s="615"/>
      <c r="AL212" s="615"/>
      <c r="AM212" s="615"/>
      <c r="AN212" s="615"/>
      <c r="AO212" s="615"/>
      <c r="AP212" s="615"/>
      <c r="AQ212" s="615"/>
      <c r="AR212" s="615"/>
      <c r="AS212" s="615"/>
      <c r="AT212" s="615"/>
      <c r="AU212" s="615"/>
      <c r="AV212" s="615"/>
      <c r="AW212" s="615"/>
      <c r="AX212" s="615"/>
      <c r="AY212" s="615"/>
      <c r="AZ212" s="615"/>
      <c r="BA212" s="615"/>
      <c r="BB212" s="615"/>
      <c r="BC212" s="615"/>
      <c r="BD212" s="615"/>
      <c r="BE212" s="615"/>
      <c r="BF212" s="615"/>
      <c r="BG212" s="615"/>
      <c r="BH212" s="615"/>
      <c r="BI212" s="615"/>
      <c r="BJ212" s="615"/>
      <c r="BK212" s="615"/>
      <c r="BL212" s="615"/>
      <c r="BM212" s="615"/>
      <c r="BN212" s="615"/>
      <c r="BO212" s="615"/>
      <c r="BP212" s="615"/>
      <c r="BQ212" s="615"/>
      <c r="BR212" s="615"/>
      <c r="BS212" s="615"/>
      <c r="BT212" s="615"/>
    </row>
  </sheetData>
  <sheetProtection algorithmName="SHA-512" hashValue="CrmdaYC1hDjSYCdgzVdO+FXNqL/4/IpS+pWjxq1Dcc2UeF3BW9YoJRjNU2nmiaJh5v9ElFSMe99O13kS/X07Dw==" saltValue="tm4WjsYO3XLtOvksNmvTFg==" spinCount="100000" sheet="1" objects="1" scenarios="1" selectLockedCells="1"/>
  <mergeCells count="147">
    <mergeCell ref="A1:A3"/>
    <mergeCell ref="B1:B3"/>
    <mergeCell ref="F80:N80"/>
    <mergeCell ref="F62:N62"/>
    <mergeCell ref="F53:N53"/>
    <mergeCell ref="F54:N54"/>
    <mergeCell ref="F28:N28"/>
    <mergeCell ref="F25:N25"/>
    <mergeCell ref="F23:N23"/>
    <mergeCell ref="F24:N24"/>
    <mergeCell ref="F26:N26"/>
    <mergeCell ref="F27:N27"/>
    <mergeCell ref="F22:N22"/>
    <mergeCell ref="F36:N36"/>
    <mergeCell ref="F35:N35"/>
    <mergeCell ref="F37:N37"/>
    <mergeCell ref="F66:N66"/>
    <mergeCell ref="F57:N57"/>
    <mergeCell ref="F56:N56"/>
    <mergeCell ref="F55:N55"/>
    <mergeCell ref="F58:N58"/>
    <mergeCell ref="F61:N61"/>
    <mergeCell ref="F60:N60"/>
    <mergeCell ref="F59:N59"/>
    <mergeCell ref="F126:N126"/>
    <mergeCell ref="F47:N47"/>
    <mergeCell ref="F29:N29"/>
    <mergeCell ref="F30:N30"/>
    <mergeCell ref="F31:N31"/>
    <mergeCell ref="F32:N32"/>
    <mergeCell ref="F33:N33"/>
    <mergeCell ref="F34:N34"/>
    <mergeCell ref="F63:N63"/>
    <mergeCell ref="F64:N64"/>
    <mergeCell ref="F65:N65"/>
    <mergeCell ref="F42:N42"/>
    <mergeCell ref="F43:N43"/>
    <mergeCell ref="F44:N44"/>
    <mergeCell ref="F39:N39"/>
    <mergeCell ref="F40:N40"/>
    <mergeCell ref="F45:N45"/>
    <mergeCell ref="F46:N46"/>
    <mergeCell ref="F48:N48"/>
    <mergeCell ref="F41:N41"/>
    <mergeCell ref="F38:N38"/>
    <mergeCell ref="F49:N49"/>
    <mergeCell ref="F50:N50"/>
    <mergeCell ref="F51:N51"/>
    <mergeCell ref="F52:N52"/>
    <mergeCell ref="F81:N81"/>
    <mergeCell ref="F76:N76"/>
    <mergeCell ref="F77:N77"/>
    <mergeCell ref="F75:N75"/>
    <mergeCell ref="F72:N72"/>
    <mergeCell ref="F69:N69"/>
    <mergeCell ref="F71:N71"/>
    <mergeCell ref="F70:N70"/>
    <mergeCell ref="F73:N73"/>
    <mergeCell ref="F74:N74"/>
    <mergeCell ref="F4:N4"/>
    <mergeCell ref="F7:N7"/>
    <mergeCell ref="F10:N10"/>
    <mergeCell ref="F88:N88"/>
    <mergeCell ref="F89:N89"/>
    <mergeCell ref="F8:N8"/>
    <mergeCell ref="F19:N19"/>
    <mergeCell ref="F20:N20"/>
    <mergeCell ref="F21:N21"/>
    <mergeCell ref="F5:N5"/>
    <mergeCell ref="F9:N9"/>
    <mergeCell ref="F11:N11"/>
    <mergeCell ref="F12:N12"/>
    <mergeCell ref="F6:N6"/>
    <mergeCell ref="F16:N16"/>
    <mergeCell ref="F17:N17"/>
    <mergeCell ref="F18:N18"/>
    <mergeCell ref="F13:N13"/>
    <mergeCell ref="F14:N14"/>
    <mergeCell ref="F15:N15"/>
    <mergeCell ref="F67:N67"/>
    <mergeCell ref="F68:N68"/>
    <mergeCell ref="F79:N79"/>
    <mergeCell ref="F78:N78"/>
    <mergeCell ref="F90:N90"/>
    <mergeCell ref="F91:N91"/>
    <mergeCell ref="F92:N92"/>
    <mergeCell ref="F87:N87"/>
    <mergeCell ref="F82:N82"/>
    <mergeCell ref="F83:N83"/>
    <mergeCell ref="F84:N84"/>
    <mergeCell ref="F85:N85"/>
    <mergeCell ref="F86:N86"/>
    <mergeCell ref="F101:N101"/>
    <mergeCell ref="F98:N98"/>
    <mergeCell ref="F99:N99"/>
    <mergeCell ref="F100:N100"/>
    <mergeCell ref="F102:N102"/>
    <mergeCell ref="F93:N93"/>
    <mergeCell ref="F94:N94"/>
    <mergeCell ref="F95:N95"/>
    <mergeCell ref="F96:N96"/>
    <mergeCell ref="F97:N97"/>
    <mergeCell ref="F108:N108"/>
    <mergeCell ref="F109:N109"/>
    <mergeCell ref="F110:N110"/>
    <mergeCell ref="F111:N111"/>
    <mergeCell ref="F112:N112"/>
    <mergeCell ref="F103:N103"/>
    <mergeCell ref="F105:N105"/>
    <mergeCell ref="F106:N106"/>
    <mergeCell ref="F107:N107"/>
    <mergeCell ref="F104:N104"/>
    <mergeCell ref="F118:N118"/>
    <mergeCell ref="F119:N119"/>
    <mergeCell ref="F120:N120"/>
    <mergeCell ref="F121:N121"/>
    <mergeCell ref="F123:N123"/>
    <mergeCell ref="F122:N122"/>
    <mergeCell ref="F113:N113"/>
    <mergeCell ref="F114:N114"/>
    <mergeCell ref="F115:N115"/>
    <mergeCell ref="F116:N116"/>
    <mergeCell ref="F117:N117"/>
    <mergeCell ref="F148:N148"/>
    <mergeCell ref="F146:N146"/>
    <mergeCell ref="F147:N147"/>
    <mergeCell ref="F124:N124"/>
    <mergeCell ref="F143:N143"/>
    <mergeCell ref="F144:N144"/>
    <mergeCell ref="F141:N141"/>
    <mergeCell ref="F135:N135"/>
    <mergeCell ref="F139:N139"/>
    <mergeCell ref="F125:N125"/>
    <mergeCell ref="F145:N145"/>
    <mergeCell ref="F142:N142"/>
    <mergeCell ref="F137:N137"/>
    <mergeCell ref="F138:N138"/>
    <mergeCell ref="F132:N132"/>
    <mergeCell ref="F130:N130"/>
    <mergeCell ref="F136:N136"/>
    <mergeCell ref="F129:N129"/>
    <mergeCell ref="F140:N140"/>
    <mergeCell ref="F133:N133"/>
    <mergeCell ref="F127:N127"/>
    <mergeCell ref="F134:N134"/>
    <mergeCell ref="F128:N128"/>
    <mergeCell ref="F131:N131"/>
  </mergeCells>
  <dataValidations count="1">
    <dataValidation type="list" allowBlank="1" showInputMessage="1" showErrorMessage="1" sqref="C155" xr:uid="{00000000-0002-0000-0600-000000000000}">
      <formula1>$A$147:$A$148</formula1>
    </dataValidation>
  </dataValidations>
  <printOptions horizontalCentered="1"/>
  <pageMargins left="0.70866141732283472" right="0.70866141732283472" top="0.78740157480314965" bottom="0.78740157480314965" header="0.31496062992125984" footer="0.31496062992125984"/>
  <pageSetup paperSize="9" scale="53"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7</vt:i4>
      </vt:variant>
      <vt:variant>
        <vt:lpstr>Pojmenované oblasti</vt:lpstr>
      </vt:variant>
      <vt:variant>
        <vt:i4>10</vt:i4>
      </vt:variant>
    </vt:vector>
  </HeadingPairs>
  <TitlesOfParts>
    <vt:vector size="17" baseType="lpstr">
      <vt:lpstr>Úvodní list</vt:lpstr>
      <vt:lpstr>Hlavní činnost</vt:lpstr>
      <vt:lpstr>Doplňková činnost</vt:lpstr>
      <vt:lpstr>Rekapitulace</vt:lpstr>
      <vt:lpstr>Pokyny</vt:lpstr>
      <vt:lpstr>Technické pokyny</vt:lpstr>
      <vt:lpstr>Základ</vt:lpstr>
      <vt:lpstr>'Doplňková činnost'!Názvy_tisku</vt:lpstr>
      <vt:lpstr>'Hlavní činnost'!Názvy_tisku</vt:lpstr>
      <vt:lpstr>Rekapitulace!Názvy_tisku</vt:lpstr>
      <vt:lpstr>Základ!Názvy_tisku</vt:lpstr>
      <vt:lpstr>'Doplňková činnost'!Oblast_tisku</vt:lpstr>
      <vt:lpstr>'Hlavní činnost'!Oblast_tisku</vt:lpstr>
      <vt:lpstr>Rekapitulace!Oblast_tisku</vt:lpstr>
      <vt:lpstr>'Technické pokyny'!Oblast_tisku</vt:lpstr>
      <vt:lpstr>'Úvodní list'!Oblast_tisku</vt:lpstr>
      <vt:lpstr>Základ!Oblast_tisku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uživatel</dc:creator>
  <cp:lastModifiedBy>ddm unicov</cp:lastModifiedBy>
  <cp:lastPrinted>2024-07-04T06:18:26Z</cp:lastPrinted>
  <dcterms:created xsi:type="dcterms:W3CDTF">2015-06-16T09:31:19Z</dcterms:created>
  <dcterms:modified xsi:type="dcterms:W3CDTF">2024-11-06T06:44:48Z</dcterms:modified>
</cp:coreProperties>
</file>